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aren\Desktop\rozpočet 2022\"/>
    </mc:Choice>
  </mc:AlternateContent>
  <xr:revisionPtr revIDLastSave="0" documentId="8_{A90778E7-B877-4E2A-8F9D-93A32798C82D}" xr6:coauthVersionLast="47" xr6:coauthVersionMax="47" xr10:uidLastSave="{00000000-0000-0000-0000-000000000000}"/>
  <bookViews>
    <workbookView xWindow="0" yWindow="375" windowWidth="28755" windowHeight="15135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Hárok1!$A$1:$I$568</definedName>
  </definedNames>
  <calcPr calcId="191029"/>
</workbook>
</file>

<file path=xl/calcChain.xml><?xml version="1.0" encoding="utf-8"?>
<calcChain xmlns="http://schemas.openxmlformats.org/spreadsheetml/2006/main">
  <c r="E82" i="1" l="1"/>
  <c r="E83" i="1"/>
  <c r="F499" i="1"/>
  <c r="G499" i="1"/>
  <c r="H499" i="1"/>
  <c r="I467" i="1" l="1"/>
  <c r="H17" i="1"/>
  <c r="H31" i="1" s="1"/>
  <c r="H63" i="1" s="1"/>
  <c r="H105" i="1" s="1"/>
  <c r="H111" i="1" s="1"/>
  <c r="H130" i="1" s="1"/>
  <c r="H139" i="1" s="1"/>
  <c r="H177" i="1" s="1"/>
  <c r="H222" i="1" s="1"/>
  <c r="H240" i="1" s="1"/>
  <c r="H256" i="1" s="1"/>
  <c r="H300" i="1" s="1"/>
  <c r="H319" i="1" s="1"/>
  <c r="H332" i="1" s="1"/>
  <c r="H365" i="1" s="1"/>
  <c r="H393" i="1" s="1"/>
  <c r="H422" i="1" s="1"/>
  <c r="H460" i="1" s="1"/>
  <c r="H505" i="1" s="1"/>
  <c r="H534" i="1" s="1"/>
  <c r="H548" i="1" s="1"/>
  <c r="H19" i="1"/>
  <c r="H21" i="1"/>
  <c r="H25" i="1"/>
  <c r="H33" i="1"/>
  <c r="H38" i="1"/>
  <c r="H41" i="1"/>
  <c r="H43" i="1"/>
  <c r="H53" i="1"/>
  <c r="H55" i="1"/>
  <c r="H65" i="1"/>
  <c r="H68" i="1"/>
  <c r="H96" i="1"/>
  <c r="H107" i="1"/>
  <c r="H106" i="1" s="1"/>
  <c r="H112" i="1"/>
  <c r="H115" i="1"/>
  <c r="H125" i="1"/>
  <c r="H131" i="1"/>
  <c r="H129" i="1" s="1"/>
  <c r="H6" i="1" s="1"/>
  <c r="H153" i="1"/>
  <c r="H176" i="1"/>
  <c r="H185" i="1"/>
  <c r="H200" i="1"/>
  <c r="H201" i="1"/>
  <c r="H208" i="1"/>
  <c r="H233" i="1"/>
  <c r="H236" i="1"/>
  <c r="H239" i="1"/>
  <c r="H248" i="1"/>
  <c r="H255" i="1"/>
  <c r="H258" i="1"/>
  <c r="H282" i="1"/>
  <c r="H288" i="1"/>
  <c r="H295" i="1"/>
  <c r="H310" i="1"/>
  <c r="H315" i="1"/>
  <c r="H318" i="1"/>
  <c r="H324" i="1"/>
  <c r="H327" i="1"/>
  <c r="H328" i="1"/>
  <c r="H347" i="1"/>
  <c r="H356" i="1"/>
  <c r="H359" i="1"/>
  <c r="H364" i="1"/>
  <c r="H366" i="1"/>
  <c r="H376" i="1"/>
  <c r="H387" i="1"/>
  <c r="H392" i="1"/>
  <c r="H405" i="1"/>
  <c r="H411" i="1"/>
  <c r="H419" i="1"/>
  <c r="H420" i="1"/>
  <c r="H435" i="1"/>
  <c r="H447" i="1"/>
  <c r="H453" i="1"/>
  <c r="H458" i="1"/>
  <c r="H461" i="1"/>
  <c r="H464" i="1"/>
  <c r="H469" i="1"/>
  <c r="H472" i="1"/>
  <c r="H479" i="1"/>
  <c r="H484" i="1"/>
  <c r="H487" i="1"/>
  <c r="H490" i="1"/>
  <c r="H493" i="1"/>
  <c r="H496" i="1"/>
  <c r="H516" i="1"/>
  <c r="H506" i="1" s="1"/>
  <c r="H519" i="1"/>
  <c r="H522" i="1"/>
  <c r="H525" i="1"/>
  <c r="H528" i="1"/>
  <c r="H535" i="1"/>
  <c r="H537" i="1"/>
  <c r="H539" i="1"/>
  <c r="H549" i="1"/>
  <c r="H547" i="1" s="1"/>
  <c r="I485" i="1"/>
  <c r="I482" i="1"/>
  <c r="I483" i="1"/>
  <c r="F549" i="1"/>
  <c r="G549" i="1"/>
  <c r="F200" i="1"/>
  <c r="G200" i="1"/>
  <c r="F185" i="1"/>
  <c r="G185" i="1"/>
  <c r="F176" i="1"/>
  <c r="G176" i="1"/>
  <c r="F153" i="1"/>
  <c r="G153" i="1"/>
  <c r="I451" i="1"/>
  <c r="I444" i="1"/>
  <c r="I432" i="1"/>
  <c r="I396" i="1"/>
  <c r="F435" i="1"/>
  <c r="G435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390" i="1"/>
  <c r="I384" i="1"/>
  <c r="I480" i="1"/>
  <c r="I481" i="1"/>
  <c r="G479" i="1"/>
  <c r="F479" i="1"/>
  <c r="I291" i="1"/>
  <c r="I290" i="1"/>
  <c r="I361" i="1"/>
  <c r="I352" i="1"/>
  <c r="I337" i="1"/>
  <c r="I336" i="1"/>
  <c r="I212" i="1"/>
  <c r="I198" i="1"/>
  <c r="I183" i="1"/>
  <c r="I169" i="1"/>
  <c r="I164" i="1"/>
  <c r="I163" i="1"/>
  <c r="I142" i="1"/>
  <c r="F131" i="1"/>
  <c r="G131" i="1"/>
  <c r="I374" i="1"/>
  <c r="I501" i="1"/>
  <c r="I500" i="1"/>
  <c r="G125" i="1"/>
  <c r="I92" i="1"/>
  <c r="F55" i="1"/>
  <c r="G55" i="1"/>
  <c r="F53" i="1"/>
  <c r="G53" i="1"/>
  <c r="F43" i="1"/>
  <c r="G43" i="1"/>
  <c r="F41" i="1"/>
  <c r="G41" i="1"/>
  <c r="F38" i="1"/>
  <c r="G38" i="1"/>
  <c r="F33" i="1"/>
  <c r="G33" i="1"/>
  <c r="I108" i="1"/>
  <c r="F107" i="1"/>
  <c r="G107" i="1"/>
  <c r="F19" i="1"/>
  <c r="G19" i="1"/>
  <c r="F21" i="1"/>
  <c r="G21" i="1"/>
  <c r="F25" i="1"/>
  <c r="G25" i="1"/>
  <c r="I551" i="1"/>
  <c r="I552" i="1"/>
  <c r="I553" i="1"/>
  <c r="I554" i="1"/>
  <c r="I555" i="1"/>
  <c r="I556" i="1"/>
  <c r="I550" i="1"/>
  <c r="I546" i="1"/>
  <c r="I541" i="1"/>
  <c r="I542" i="1"/>
  <c r="I543" i="1"/>
  <c r="I544" i="1"/>
  <c r="I540" i="1"/>
  <c r="I538" i="1"/>
  <c r="I536" i="1"/>
  <c r="I537" i="1"/>
  <c r="I527" i="1"/>
  <c r="I526" i="1"/>
  <c r="I524" i="1"/>
  <c r="I523" i="1"/>
  <c r="I521" i="1"/>
  <c r="I520" i="1"/>
  <c r="I518" i="1"/>
  <c r="I517" i="1"/>
  <c r="I508" i="1"/>
  <c r="I509" i="1"/>
  <c r="I510" i="1"/>
  <c r="I511" i="1"/>
  <c r="I512" i="1"/>
  <c r="I513" i="1"/>
  <c r="I514" i="1"/>
  <c r="I515" i="1"/>
  <c r="I507" i="1"/>
  <c r="I502" i="1"/>
  <c r="I503" i="1"/>
  <c r="I498" i="1"/>
  <c r="I497" i="1"/>
  <c r="I495" i="1"/>
  <c r="I494" i="1"/>
  <c r="I492" i="1"/>
  <c r="I491" i="1"/>
  <c r="I489" i="1"/>
  <c r="I488" i="1"/>
  <c r="I486" i="1"/>
  <c r="I476" i="1"/>
  <c r="I477" i="1"/>
  <c r="I478" i="1"/>
  <c r="I473" i="1"/>
  <c r="I471" i="1"/>
  <c r="I470" i="1"/>
  <c r="I466" i="1"/>
  <c r="I468" i="1"/>
  <c r="I465" i="1"/>
  <c r="I463" i="1"/>
  <c r="I462" i="1"/>
  <c r="I455" i="1"/>
  <c r="I456" i="1"/>
  <c r="I457" i="1"/>
  <c r="I454" i="1"/>
  <c r="I449" i="1"/>
  <c r="I450" i="1"/>
  <c r="I452" i="1"/>
  <c r="I448" i="1"/>
  <c r="I438" i="1"/>
  <c r="I439" i="1"/>
  <c r="I440" i="1"/>
  <c r="I441" i="1"/>
  <c r="I442" i="1"/>
  <c r="I443" i="1"/>
  <c r="I445" i="1"/>
  <c r="I446" i="1"/>
  <c r="I437" i="1"/>
  <c r="I426" i="1"/>
  <c r="I427" i="1"/>
  <c r="I428" i="1"/>
  <c r="I429" i="1"/>
  <c r="I430" i="1"/>
  <c r="I431" i="1"/>
  <c r="I433" i="1"/>
  <c r="I434" i="1"/>
  <c r="I425" i="1"/>
  <c r="I413" i="1"/>
  <c r="I414" i="1"/>
  <c r="I415" i="1"/>
  <c r="I416" i="1"/>
  <c r="I417" i="1"/>
  <c r="I418" i="1"/>
  <c r="I412" i="1"/>
  <c r="I407" i="1"/>
  <c r="I408" i="1"/>
  <c r="I409" i="1"/>
  <c r="I410" i="1"/>
  <c r="I406" i="1"/>
  <c r="I397" i="1"/>
  <c r="I398" i="1"/>
  <c r="I399" i="1"/>
  <c r="I400" i="1"/>
  <c r="I401" i="1"/>
  <c r="I402" i="1"/>
  <c r="I403" i="1"/>
  <c r="I404" i="1"/>
  <c r="I395" i="1"/>
  <c r="I420" i="1"/>
  <c r="I389" i="1"/>
  <c r="I391" i="1"/>
  <c r="I388" i="1"/>
  <c r="I378" i="1"/>
  <c r="I379" i="1"/>
  <c r="I380" i="1"/>
  <c r="I381" i="1"/>
  <c r="I382" i="1"/>
  <c r="I383" i="1"/>
  <c r="I385" i="1"/>
  <c r="I386" i="1"/>
  <c r="I377" i="1"/>
  <c r="I371" i="1"/>
  <c r="I372" i="1"/>
  <c r="I373" i="1"/>
  <c r="I375" i="1"/>
  <c r="I370" i="1"/>
  <c r="I368" i="1"/>
  <c r="I367" i="1"/>
  <c r="I362" i="1"/>
  <c r="I363" i="1"/>
  <c r="I360" i="1"/>
  <c r="I358" i="1"/>
  <c r="I357" i="1"/>
  <c r="I349" i="1"/>
  <c r="I350" i="1"/>
  <c r="I351" i="1"/>
  <c r="I353" i="1"/>
  <c r="I354" i="1"/>
  <c r="I355" i="1"/>
  <c r="I348" i="1"/>
  <c r="I338" i="1"/>
  <c r="I339" i="1"/>
  <c r="I340" i="1"/>
  <c r="I341" i="1"/>
  <c r="I342" i="1"/>
  <c r="I343" i="1"/>
  <c r="I344" i="1"/>
  <c r="I345" i="1"/>
  <c r="I346" i="1"/>
  <c r="I335" i="1"/>
  <c r="I330" i="1"/>
  <c r="I331" i="1"/>
  <c r="I329" i="1"/>
  <c r="I326" i="1"/>
  <c r="I325" i="1"/>
  <c r="I322" i="1"/>
  <c r="I323" i="1"/>
  <c r="I321" i="1"/>
  <c r="I317" i="1"/>
  <c r="I316" i="1"/>
  <c r="I312" i="1"/>
  <c r="I313" i="1"/>
  <c r="I314" i="1"/>
  <c r="I311" i="1"/>
  <c r="I302" i="1"/>
  <c r="I303" i="1"/>
  <c r="I304" i="1"/>
  <c r="I305" i="1"/>
  <c r="I306" i="1"/>
  <c r="I307" i="1"/>
  <c r="I308" i="1"/>
  <c r="I309" i="1"/>
  <c r="I301" i="1"/>
  <c r="I297" i="1"/>
  <c r="I298" i="1"/>
  <c r="I296" i="1"/>
  <c r="I292" i="1"/>
  <c r="I293" i="1"/>
  <c r="I289" i="1"/>
  <c r="I284" i="1"/>
  <c r="I285" i="1"/>
  <c r="I286" i="1"/>
  <c r="I287" i="1"/>
  <c r="I283" i="1"/>
  <c r="I259" i="1"/>
  <c r="I250" i="1"/>
  <c r="I251" i="1"/>
  <c r="I252" i="1"/>
  <c r="I253" i="1"/>
  <c r="I254" i="1"/>
  <c r="I249" i="1"/>
  <c r="I243" i="1"/>
  <c r="I244" i="1"/>
  <c r="I245" i="1"/>
  <c r="I246" i="1"/>
  <c r="I247" i="1"/>
  <c r="I242" i="1"/>
  <c r="I238" i="1"/>
  <c r="I237" i="1"/>
  <c r="I235" i="1"/>
  <c r="I234" i="1"/>
  <c r="I225" i="1"/>
  <c r="I226" i="1"/>
  <c r="I227" i="1"/>
  <c r="I228" i="1"/>
  <c r="I229" i="1"/>
  <c r="I230" i="1"/>
  <c r="I231" i="1"/>
  <c r="I232" i="1"/>
  <c r="I210" i="1"/>
  <c r="I211" i="1"/>
  <c r="I213" i="1"/>
  <c r="I214" i="1"/>
  <c r="I215" i="1"/>
  <c r="I216" i="1"/>
  <c r="I217" i="1"/>
  <c r="I218" i="1"/>
  <c r="I219" i="1"/>
  <c r="I220" i="1"/>
  <c r="I221" i="1"/>
  <c r="I209" i="1"/>
  <c r="I203" i="1"/>
  <c r="I204" i="1"/>
  <c r="I205" i="1"/>
  <c r="I206" i="1"/>
  <c r="I202" i="1"/>
  <c r="I187" i="1"/>
  <c r="I188" i="1"/>
  <c r="I189" i="1"/>
  <c r="I190" i="1"/>
  <c r="I191" i="1"/>
  <c r="I192" i="1"/>
  <c r="I193" i="1"/>
  <c r="I194" i="1"/>
  <c r="I195" i="1"/>
  <c r="I196" i="1"/>
  <c r="I197" i="1"/>
  <c r="I199" i="1"/>
  <c r="I186" i="1"/>
  <c r="I179" i="1"/>
  <c r="I180" i="1"/>
  <c r="I181" i="1"/>
  <c r="I182" i="1"/>
  <c r="I184" i="1"/>
  <c r="I178" i="1"/>
  <c r="I155" i="1"/>
  <c r="I156" i="1"/>
  <c r="I157" i="1"/>
  <c r="I158" i="1"/>
  <c r="I159" i="1"/>
  <c r="I160" i="1"/>
  <c r="I161" i="1"/>
  <c r="I162" i="1"/>
  <c r="I165" i="1"/>
  <c r="I166" i="1"/>
  <c r="I167" i="1"/>
  <c r="I168" i="1"/>
  <c r="I170" i="1"/>
  <c r="I171" i="1"/>
  <c r="I172" i="1"/>
  <c r="I173" i="1"/>
  <c r="I174" i="1"/>
  <c r="I175" i="1"/>
  <c r="I154" i="1"/>
  <c r="I143" i="1"/>
  <c r="I144" i="1"/>
  <c r="I145" i="1"/>
  <c r="I146" i="1"/>
  <c r="I147" i="1"/>
  <c r="I148" i="1"/>
  <c r="I149" i="1"/>
  <c r="I150" i="1"/>
  <c r="I151" i="1"/>
  <c r="I152" i="1"/>
  <c r="I141" i="1"/>
  <c r="I133" i="1"/>
  <c r="I134" i="1"/>
  <c r="I135" i="1"/>
  <c r="I136" i="1"/>
  <c r="I132" i="1"/>
  <c r="I117" i="1"/>
  <c r="I118" i="1"/>
  <c r="I119" i="1"/>
  <c r="I120" i="1"/>
  <c r="I121" i="1"/>
  <c r="I122" i="1"/>
  <c r="I123" i="1"/>
  <c r="I124" i="1"/>
  <c r="I126" i="1"/>
  <c r="I127" i="1"/>
  <c r="I128" i="1"/>
  <c r="I116" i="1"/>
  <c r="I113" i="1"/>
  <c r="I98" i="1"/>
  <c r="I99" i="1"/>
  <c r="I100" i="1"/>
  <c r="I101" i="1"/>
  <c r="I102" i="1"/>
  <c r="I103" i="1"/>
  <c r="I104" i="1"/>
  <c r="I97" i="1"/>
  <c r="I70" i="1"/>
  <c r="I71" i="1"/>
  <c r="I72" i="1"/>
  <c r="I73" i="1"/>
  <c r="I74" i="1"/>
  <c r="I75" i="1"/>
  <c r="I76" i="1"/>
  <c r="I77" i="1"/>
  <c r="I78" i="1"/>
  <c r="I79" i="1"/>
  <c r="I80" i="1"/>
  <c r="I81" i="1"/>
  <c r="I84" i="1"/>
  <c r="I85" i="1"/>
  <c r="I86" i="1"/>
  <c r="I87" i="1"/>
  <c r="I88" i="1"/>
  <c r="I89" i="1"/>
  <c r="I90" i="1"/>
  <c r="I91" i="1"/>
  <c r="I93" i="1"/>
  <c r="I94" i="1"/>
  <c r="I95" i="1"/>
  <c r="I69" i="1"/>
  <c r="I66" i="1"/>
  <c r="I67" i="1"/>
  <c r="I34" i="1"/>
  <c r="I35" i="1"/>
  <c r="I36" i="1"/>
  <c r="I37" i="1"/>
  <c r="I39" i="1"/>
  <c r="I40" i="1"/>
  <c r="I42" i="1"/>
  <c r="I44" i="1"/>
  <c r="I45" i="1"/>
  <c r="I46" i="1"/>
  <c r="I47" i="1"/>
  <c r="I48" i="1"/>
  <c r="I50" i="1"/>
  <c r="I51" i="1"/>
  <c r="I52" i="1"/>
  <c r="I54" i="1"/>
  <c r="I56" i="1"/>
  <c r="I57" i="1"/>
  <c r="I58" i="1"/>
  <c r="I59" i="1"/>
  <c r="I60" i="1"/>
  <c r="I61" i="1"/>
  <c r="I62" i="1"/>
  <c r="I20" i="1"/>
  <c r="I19" i="1" s="1"/>
  <c r="I22" i="1"/>
  <c r="I23" i="1"/>
  <c r="I24" i="1"/>
  <c r="I26" i="1"/>
  <c r="I27" i="1"/>
  <c r="I28" i="1"/>
  <c r="I29" i="1"/>
  <c r="I30" i="1"/>
  <c r="I535" i="1" l="1"/>
  <c r="G140" i="1"/>
  <c r="H533" i="1"/>
  <c r="H7" i="1" s="1"/>
  <c r="H320" i="1"/>
  <c r="I499" i="1"/>
  <c r="I107" i="1"/>
  <c r="I106" i="1" s="1"/>
  <c r="H504" i="1"/>
  <c r="H11" i="1" s="1"/>
  <c r="H459" i="1"/>
  <c r="H10" i="1" s="1"/>
  <c r="H423" i="1"/>
  <c r="H394" i="1"/>
  <c r="H369" i="1"/>
  <c r="H334" i="1"/>
  <c r="H333" i="1" s="1"/>
  <c r="H299" i="1"/>
  <c r="H294" i="1" s="1"/>
  <c r="H257" i="1"/>
  <c r="H241" i="1"/>
  <c r="H224" i="1"/>
  <c r="H64" i="1"/>
  <c r="H32" i="1"/>
  <c r="H18" i="1"/>
  <c r="H436" i="1"/>
  <c r="H140" i="1"/>
  <c r="H110" i="1"/>
  <c r="H5" i="1" s="1"/>
  <c r="F140" i="1"/>
  <c r="H12" i="1"/>
  <c r="H531" i="1"/>
  <c r="I549" i="1"/>
  <c r="I153" i="1"/>
  <c r="I185" i="1"/>
  <c r="I435" i="1"/>
  <c r="I176" i="1"/>
  <c r="I200" i="1"/>
  <c r="I479" i="1"/>
  <c r="I201" i="1"/>
  <c r="I131" i="1"/>
  <c r="I129" i="1" s="1"/>
  <c r="I347" i="1"/>
  <c r="I447" i="1"/>
  <c r="I295" i="1"/>
  <c r="I324" i="1"/>
  <c r="I327" i="1"/>
  <c r="I328" i="1"/>
  <c r="I539" i="1"/>
  <c r="I125" i="1"/>
  <c r="I405" i="1"/>
  <c r="I112" i="1"/>
  <c r="I387" i="1"/>
  <c r="I419" i="1"/>
  <c r="I239" i="1"/>
  <c r="I288" i="1"/>
  <c r="I356" i="1"/>
  <c r="I359" i="1"/>
  <c r="I364" i="1"/>
  <c r="I528" i="1"/>
  <c r="I25" i="1"/>
  <c r="I21" i="1"/>
  <c r="I38" i="1"/>
  <c r="I233" i="1"/>
  <c r="I236" i="1"/>
  <c r="I411" i="1"/>
  <c r="I464" i="1"/>
  <c r="I484" i="1"/>
  <c r="I493" i="1"/>
  <c r="I516" i="1"/>
  <c r="I522" i="1"/>
  <c r="I525" i="1"/>
  <c r="F18" i="1"/>
  <c r="I258" i="1"/>
  <c r="G18" i="1"/>
  <c r="I33" i="1"/>
  <c r="I41" i="1"/>
  <c r="I55" i="1"/>
  <c r="I115" i="1"/>
  <c r="I255" i="1"/>
  <c r="I315" i="1"/>
  <c r="I453" i="1"/>
  <c r="I458" i="1"/>
  <c r="I469" i="1"/>
  <c r="I496" i="1"/>
  <c r="I53" i="1"/>
  <c r="I519" i="1"/>
  <c r="I490" i="1"/>
  <c r="I472" i="1"/>
  <c r="I461" i="1"/>
  <c r="I392" i="1"/>
  <c r="I376" i="1"/>
  <c r="I366" i="1"/>
  <c r="I318" i="1"/>
  <c r="I310" i="1"/>
  <c r="I65" i="1"/>
  <c r="I96" i="1"/>
  <c r="I282" i="1"/>
  <c r="I208" i="1"/>
  <c r="I248" i="1"/>
  <c r="E258" i="1"/>
  <c r="F258" i="1"/>
  <c r="G258" i="1"/>
  <c r="F68" i="1"/>
  <c r="G68" i="1"/>
  <c r="F359" i="1"/>
  <c r="G359" i="1"/>
  <c r="E359" i="1"/>
  <c r="H530" i="1" l="1"/>
  <c r="H532" i="1" s="1"/>
  <c r="I533" i="1"/>
  <c r="I530" i="1" s="1"/>
  <c r="H138" i="1"/>
  <c r="H9" i="1" s="1"/>
  <c r="H13" i="1" s="1"/>
  <c r="H16" i="1"/>
  <c r="H4" i="1" s="1"/>
  <c r="I320" i="1"/>
  <c r="I241" i="1"/>
  <c r="H8" i="1"/>
  <c r="I140" i="1"/>
  <c r="I506" i="1"/>
  <c r="I423" i="1"/>
  <c r="I299" i="1"/>
  <c r="I257" i="1"/>
  <c r="I436" i="1"/>
  <c r="I224" i="1"/>
  <c r="I334" i="1"/>
  <c r="I394" i="1"/>
  <c r="I18" i="1"/>
  <c r="I110" i="1"/>
  <c r="I369" i="1"/>
  <c r="F115" i="1"/>
  <c r="G115" i="1"/>
  <c r="E115" i="1"/>
  <c r="H14" i="1" l="1"/>
  <c r="I504" i="1"/>
  <c r="I11" i="1" s="1"/>
  <c r="I138" i="1"/>
  <c r="I333" i="1"/>
  <c r="F516" i="1"/>
  <c r="G516" i="1"/>
  <c r="E516" i="1"/>
  <c r="E499" i="1"/>
  <c r="F493" i="1"/>
  <c r="G493" i="1"/>
  <c r="E493" i="1"/>
  <c r="F106" i="1" l="1"/>
  <c r="G106" i="1"/>
  <c r="F17" i="1" l="1"/>
  <c r="F31" i="1" s="1"/>
  <c r="F63" i="1" s="1"/>
  <c r="F105" i="1" s="1"/>
  <c r="F111" i="1" s="1"/>
  <c r="F130" i="1" s="1"/>
  <c r="F139" i="1" s="1"/>
  <c r="F177" i="1" s="1"/>
  <c r="F222" i="1" s="1"/>
  <c r="F240" i="1" s="1"/>
  <c r="F256" i="1" s="1"/>
  <c r="F300" i="1" s="1"/>
  <c r="F319" i="1" s="1"/>
  <c r="F332" i="1" s="1"/>
  <c r="F365" i="1" s="1"/>
  <c r="F393" i="1" s="1"/>
  <c r="F422" i="1" s="1"/>
  <c r="F460" i="1" s="1"/>
  <c r="F505" i="1" s="1"/>
  <c r="F534" i="1" s="1"/>
  <c r="F548" i="1" s="1"/>
  <c r="G17" i="1"/>
  <c r="G31" i="1" s="1"/>
  <c r="G63" i="1" s="1"/>
  <c r="G105" i="1" s="1"/>
  <c r="G111" i="1" s="1"/>
  <c r="G130" i="1" s="1"/>
  <c r="G139" i="1" s="1"/>
  <c r="G177" i="1" s="1"/>
  <c r="G222" i="1" s="1"/>
  <c r="G240" i="1" s="1"/>
  <c r="G256" i="1" s="1"/>
  <c r="G300" i="1" s="1"/>
  <c r="G319" i="1" s="1"/>
  <c r="G332" i="1" s="1"/>
  <c r="G365" i="1" s="1"/>
  <c r="G393" i="1" s="1"/>
  <c r="G422" i="1" s="1"/>
  <c r="G460" i="1" s="1"/>
  <c r="G505" i="1" s="1"/>
  <c r="G534" i="1" s="1"/>
  <c r="G548" i="1" s="1"/>
  <c r="E17" i="1"/>
  <c r="E31" i="1" s="1"/>
  <c r="E63" i="1" s="1"/>
  <c r="E105" i="1" s="1"/>
  <c r="E111" i="1" s="1"/>
  <c r="E130" i="1" s="1"/>
  <c r="E139" i="1" s="1"/>
  <c r="E177" i="1" s="1"/>
  <c r="E222" i="1" s="1"/>
  <c r="E240" i="1" s="1"/>
  <c r="E256" i="1" s="1"/>
  <c r="E300" i="1" s="1"/>
  <c r="E319" i="1" s="1"/>
  <c r="E332" i="1" s="1"/>
  <c r="E365" i="1" s="1"/>
  <c r="E393" i="1" s="1"/>
  <c r="E422" i="1" s="1"/>
  <c r="E460" i="1" s="1"/>
  <c r="E505" i="1" s="1"/>
  <c r="E534" i="1" s="1"/>
  <c r="E548" i="1" s="1"/>
  <c r="F96" i="1" l="1"/>
  <c r="G96" i="1"/>
  <c r="E96" i="1"/>
  <c r="F458" i="1"/>
  <c r="G458" i="1"/>
  <c r="E458" i="1"/>
  <c r="F496" i="1" l="1"/>
  <c r="G496" i="1"/>
  <c r="E496" i="1"/>
  <c r="F469" i="1" l="1"/>
  <c r="G469" i="1"/>
  <c r="E469" i="1"/>
  <c r="F464" i="1"/>
  <c r="G464" i="1"/>
  <c r="E464" i="1"/>
  <c r="F208" i="1" l="1"/>
  <c r="G208" i="1"/>
  <c r="E208" i="1"/>
  <c r="F328" i="1"/>
  <c r="G328" i="1"/>
  <c r="F528" i="1" l="1"/>
  <c r="G528" i="1"/>
  <c r="E528" i="1"/>
  <c r="F525" i="1"/>
  <c r="G525" i="1"/>
  <c r="E525" i="1"/>
  <c r="F522" i="1"/>
  <c r="G522" i="1"/>
  <c r="E522" i="1"/>
  <c r="F519" i="1"/>
  <c r="G519" i="1"/>
  <c r="E519" i="1"/>
  <c r="F506" i="1"/>
  <c r="G506" i="1"/>
  <c r="G504" i="1" l="1"/>
  <c r="F504" i="1"/>
  <c r="E506" i="1"/>
  <c r="E504" i="1" s="1"/>
  <c r="F282" i="1" l="1"/>
  <c r="G282" i="1"/>
  <c r="F472" i="1" l="1"/>
  <c r="G472" i="1"/>
  <c r="E472" i="1"/>
  <c r="E328" i="1"/>
  <c r="E282" i="1"/>
  <c r="E131" i="1"/>
  <c r="E33" i="1"/>
  <c r="E25" i="1"/>
  <c r="E21" i="1"/>
  <c r="F201" i="1"/>
  <c r="G201" i="1"/>
  <c r="E201" i="1"/>
  <c r="E392" i="1" l="1"/>
  <c r="F392" i="1"/>
  <c r="G392" i="1"/>
  <c r="E347" i="1" l="1"/>
  <c r="E364" i="1" l="1"/>
  <c r="E356" i="1"/>
  <c r="E315" i="1"/>
  <c r="E310" i="1"/>
  <c r="E255" i="1"/>
  <c r="F248" i="1"/>
  <c r="G248" i="1"/>
  <c r="E248" i="1"/>
  <c r="F233" i="1"/>
  <c r="G233" i="1"/>
  <c r="E233" i="1"/>
  <c r="E241" i="1" l="1"/>
  <c r="E55" i="1"/>
  <c r="F405" i="1"/>
  <c r="G405" i="1"/>
  <c r="E405" i="1"/>
  <c r="F487" i="1" l="1"/>
  <c r="G487" i="1"/>
  <c r="F484" i="1"/>
  <c r="G484" i="1"/>
  <c r="E484" i="1"/>
  <c r="E487" i="1"/>
  <c r="F447" i="1"/>
  <c r="G447" i="1"/>
  <c r="E153" i="1"/>
  <c r="I487" i="1" l="1"/>
  <c r="I459" i="1" s="1"/>
  <c r="F65" i="1"/>
  <c r="F64" i="1" s="1"/>
  <c r="G65" i="1"/>
  <c r="G64" i="1" s="1"/>
  <c r="E65" i="1"/>
  <c r="I10" i="1" l="1"/>
  <c r="F420" i="1"/>
  <c r="G420" i="1"/>
  <c r="E420" i="1"/>
  <c r="F539" i="1"/>
  <c r="G539" i="1"/>
  <c r="E539" i="1"/>
  <c r="E549" i="1"/>
  <c r="F318" i="1"/>
  <c r="G318" i="1"/>
  <c r="E318" i="1"/>
  <c r="E299" i="1" s="1"/>
  <c r="F255" i="1"/>
  <c r="F241" i="1" s="1"/>
  <c r="G255" i="1"/>
  <c r="G241" i="1" s="1"/>
  <c r="E49" i="1"/>
  <c r="I49" i="1" s="1"/>
  <c r="I43" i="1" l="1"/>
  <c r="I547" i="1"/>
  <c r="G32" i="1"/>
  <c r="F32" i="1"/>
  <c r="E447" i="1"/>
  <c r="F387" i="1"/>
  <c r="G387" i="1"/>
  <c r="E387" i="1"/>
  <c r="I83" i="1"/>
  <c r="I82" i="1"/>
  <c r="I12" i="1" l="1"/>
  <c r="I531" i="1"/>
  <c r="I68" i="1"/>
  <c r="E68" i="1"/>
  <c r="E435" i="1"/>
  <c r="I532" i="1" l="1"/>
  <c r="I64" i="1"/>
  <c r="E185" i="1"/>
  <c r="F288" i="1" l="1"/>
  <c r="G288" i="1"/>
  <c r="F295" i="1"/>
  <c r="G295" i="1"/>
  <c r="F310" i="1"/>
  <c r="G310" i="1"/>
  <c r="F315" i="1"/>
  <c r="G315" i="1"/>
  <c r="F324" i="1"/>
  <c r="G324" i="1"/>
  <c r="F327" i="1"/>
  <c r="G327" i="1"/>
  <c r="F347" i="1"/>
  <c r="G347" i="1"/>
  <c r="F356" i="1"/>
  <c r="G356" i="1"/>
  <c r="F364" i="1"/>
  <c r="G364" i="1"/>
  <c r="F376" i="1"/>
  <c r="F369" i="1" s="1"/>
  <c r="G376" i="1"/>
  <c r="G369" i="1" s="1"/>
  <c r="F366" i="1"/>
  <c r="G366" i="1"/>
  <c r="F411" i="1"/>
  <c r="G411" i="1"/>
  <c r="F419" i="1"/>
  <c r="G419" i="1"/>
  <c r="F453" i="1"/>
  <c r="G453" i="1"/>
  <c r="E453" i="1"/>
  <c r="F461" i="1"/>
  <c r="G461" i="1"/>
  <c r="F490" i="1"/>
  <c r="G490" i="1"/>
  <c r="E490" i="1"/>
  <c r="F535" i="1"/>
  <c r="G535" i="1"/>
  <c r="E535" i="1"/>
  <c r="F537" i="1"/>
  <c r="G537" i="1"/>
  <c r="F547" i="1"/>
  <c r="G547" i="1"/>
  <c r="F239" i="1"/>
  <c r="G239" i="1"/>
  <c r="F236" i="1"/>
  <c r="G236" i="1"/>
  <c r="F129" i="1"/>
  <c r="F6" i="1" s="1"/>
  <c r="G129" i="1"/>
  <c r="G6" i="1" s="1"/>
  <c r="F125" i="1"/>
  <c r="E125" i="1"/>
  <c r="F112" i="1"/>
  <c r="G112" i="1"/>
  <c r="E107" i="1"/>
  <c r="E106" i="1" s="1"/>
  <c r="F224" i="1" l="1"/>
  <c r="G436" i="1"/>
  <c r="G423" i="1"/>
  <c r="F436" i="1"/>
  <c r="F423" i="1"/>
  <c r="F533" i="1"/>
  <c r="F530" i="1" s="1"/>
  <c r="F12" i="1"/>
  <c r="F531" i="1"/>
  <c r="G12" i="1"/>
  <c r="G531" i="1"/>
  <c r="G533" i="1"/>
  <c r="G530" i="1" s="1"/>
  <c r="F459" i="1"/>
  <c r="F10" i="1" s="1"/>
  <c r="G459" i="1"/>
  <c r="G10" i="1" s="1"/>
  <c r="G224" i="1"/>
  <c r="G299" i="1"/>
  <c r="F299" i="1"/>
  <c r="G110" i="1"/>
  <c r="G5" i="1" s="1"/>
  <c r="F110" i="1"/>
  <c r="F5" i="1" s="1"/>
  <c r="E423" i="1"/>
  <c r="E436" i="1"/>
  <c r="G11" i="1"/>
  <c r="F11" i="1"/>
  <c r="F257" i="1"/>
  <c r="F320" i="1"/>
  <c r="G320" i="1"/>
  <c r="F394" i="1"/>
  <c r="G334" i="1"/>
  <c r="G333" i="1" s="1"/>
  <c r="G394" i="1"/>
  <c r="F334" i="1"/>
  <c r="F333" i="1" s="1"/>
  <c r="G257" i="1"/>
  <c r="F16" i="1"/>
  <c r="F4" i="1" s="1"/>
  <c r="G16" i="1"/>
  <c r="G4" i="1" s="1"/>
  <c r="F532" i="1" l="1"/>
  <c r="F7" i="1"/>
  <c r="G138" i="1"/>
  <c r="F138" i="1"/>
  <c r="F9" i="1" s="1"/>
  <c r="F13" i="1" s="1"/>
  <c r="I294" i="1"/>
  <c r="G9" i="1"/>
  <c r="G7" i="1"/>
  <c r="G532" i="1"/>
  <c r="F294" i="1"/>
  <c r="G294" i="1"/>
  <c r="G8" i="1"/>
  <c r="F8" i="1" l="1"/>
  <c r="F14" i="1" s="1"/>
  <c r="G13" i="1"/>
  <c r="G14" i="1" s="1"/>
  <c r="E547" i="1" l="1"/>
  <c r="E461" i="1"/>
  <c r="E459" i="1" s="1"/>
  <c r="E419" i="1"/>
  <c r="E411" i="1"/>
  <c r="E376" i="1"/>
  <c r="E369" i="1" s="1"/>
  <c r="E366" i="1"/>
  <c r="E327" i="1"/>
  <c r="E324" i="1"/>
  <c r="E295" i="1"/>
  <c r="E288" i="1"/>
  <c r="E239" i="1"/>
  <c r="E236" i="1"/>
  <c r="E200" i="1"/>
  <c r="E176" i="1"/>
  <c r="E112" i="1"/>
  <c r="E64" i="1"/>
  <c r="E53" i="1"/>
  <c r="E43" i="1"/>
  <c r="E41" i="1"/>
  <c r="E38" i="1"/>
  <c r="E19" i="1"/>
  <c r="I32" i="1" l="1"/>
  <c r="E32" i="1"/>
  <c r="E224" i="1"/>
  <c r="E18" i="1"/>
  <c r="E110" i="1"/>
  <c r="E10" i="1"/>
  <c r="E394" i="1"/>
  <c r="E129" i="1"/>
  <c r="I6" i="1" s="1"/>
  <c r="E531" i="1"/>
  <c r="E12" i="1"/>
  <c r="E334" i="1"/>
  <c r="E333" i="1" s="1"/>
  <c r="E320" i="1"/>
  <c r="E294" i="1" s="1"/>
  <c r="E140" i="1"/>
  <c r="I9" i="1" l="1"/>
  <c r="I5" i="1"/>
  <c r="I16" i="1"/>
  <c r="I4" i="1" s="1"/>
  <c r="E16" i="1"/>
  <c r="E5" i="1"/>
  <c r="E6" i="1"/>
  <c r="E11" i="1"/>
  <c r="E537" i="1"/>
  <c r="I13" i="1" l="1"/>
  <c r="E533" i="1"/>
  <c r="I7" i="1" s="1"/>
  <c r="E4" i="1"/>
  <c r="I8" i="1" l="1"/>
  <c r="I14" i="1" s="1"/>
  <c r="E257" i="1"/>
  <c r="E138" i="1"/>
  <c r="E9" i="1" s="1"/>
  <c r="E7" i="1"/>
  <c r="E530" i="1"/>
  <c r="E8" i="1" l="1"/>
  <c r="E532" i="1"/>
  <c r="E13" i="1"/>
  <c r="E14" i="1" l="1"/>
</calcChain>
</file>

<file path=xl/sharedStrings.xml><?xml version="1.0" encoding="utf-8"?>
<sst xmlns="http://schemas.openxmlformats.org/spreadsheetml/2006/main" count="921" uniqueCount="591">
  <si>
    <t>Účty</t>
  </si>
  <si>
    <t xml:space="preserve">Položka </t>
  </si>
  <si>
    <t>Ukazovateľ</t>
  </si>
  <si>
    <t>BEŽNÉ PRÍJMY</t>
  </si>
  <si>
    <t>DAŇOVÉ PRÍJMY</t>
  </si>
  <si>
    <t>632-0</t>
  </si>
  <si>
    <r>
      <t>Daň z nehnuteľností :</t>
    </r>
    <r>
      <rPr>
        <b/>
        <sz val="12"/>
        <color indexed="8"/>
        <rFont val="Times New Roman"/>
        <family val="1"/>
        <charset val="238"/>
      </rPr>
      <t xml:space="preserve">                                                       </t>
    </r>
  </si>
  <si>
    <t>319-1</t>
  </si>
  <si>
    <t>319-2</t>
  </si>
  <si>
    <t>319-3</t>
  </si>
  <si>
    <t>Kód</t>
  </si>
  <si>
    <t>319-4</t>
  </si>
  <si>
    <t>NEDAŇOVÉ PRÍJMY</t>
  </si>
  <si>
    <t>648-0</t>
  </si>
  <si>
    <t>Príjmy z vlastníctva</t>
  </si>
  <si>
    <t>318-2</t>
  </si>
  <si>
    <t>318-3</t>
  </si>
  <si>
    <t>318-4</t>
  </si>
  <si>
    <t>212003-1</t>
  </si>
  <si>
    <t>602-0</t>
  </si>
  <si>
    <t>Administratívne poplatky</t>
  </si>
  <si>
    <t>11H</t>
  </si>
  <si>
    <t>668-0</t>
  </si>
  <si>
    <t>223001-1</t>
  </si>
  <si>
    <t>223001-3</t>
  </si>
  <si>
    <t>223001-4</t>
  </si>
  <si>
    <t>223001-5</t>
  </si>
  <si>
    <t>359-5</t>
  </si>
  <si>
    <t>693-0</t>
  </si>
  <si>
    <t>312001-1</t>
  </si>
  <si>
    <t>312001-2</t>
  </si>
  <si>
    <t>312001-3</t>
  </si>
  <si>
    <t>312001-4</t>
  </si>
  <si>
    <t>312001-5</t>
  </si>
  <si>
    <t>312001-6</t>
  </si>
  <si>
    <t>312001-7</t>
  </si>
  <si>
    <t>312001-8</t>
  </si>
  <si>
    <t>312001-11</t>
  </si>
  <si>
    <t>312001-17</t>
  </si>
  <si>
    <t xml:space="preserve">MŠ na výchovu a vzdelávanie                                                </t>
  </si>
  <si>
    <t>221-1</t>
  </si>
  <si>
    <t>312001-9</t>
  </si>
  <si>
    <t>312001-10</t>
  </si>
  <si>
    <t>11P3</t>
  </si>
  <si>
    <t>KAPITÁLOVÉ PRÍJMY</t>
  </si>
  <si>
    <t>641-0</t>
  </si>
  <si>
    <t>Školský klub detí - príspevok za pobyt</t>
  </si>
  <si>
    <t>699-0</t>
  </si>
  <si>
    <t>584-0-1</t>
  </si>
  <si>
    <t>584-0-2</t>
  </si>
  <si>
    <t>584-0-3</t>
  </si>
  <si>
    <t>351-5-1</t>
  </si>
  <si>
    <t>351-5-2</t>
  </si>
  <si>
    <t>351-5-3</t>
  </si>
  <si>
    <t>PRÍJMY - ZŠ</t>
  </si>
  <si>
    <t>312001-13</t>
  </si>
  <si>
    <t>312001-20</t>
  </si>
  <si>
    <t>318-1 633</t>
  </si>
  <si>
    <t>642-0</t>
  </si>
  <si>
    <t>662-0</t>
  </si>
  <si>
    <t xml:space="preserve">GRANTY </t>
  </si>
  <si>
    <t>TRANSERY v rámci VS</t>
  </si>
  <si>
    <t>Ostatné príjmy</t>
  </si>
  <si>
    <t xml:space="preserve">Dotácie  z ÚPSVaR  VK                                  </t>
  </si>
  <si>
    <t>ZŠ na výchovu a vzdel.žiak. zo SZP</t>
  </si>
  <si>
    <t>/5xx</t>
  </si>
  <si>
    <t>Min.školstva - havarijný stav ZŠ Vinica</t>
  </si>
  <si>
    <t xml:space="preserve">Z pozemkov                                                                    </t>
  </si>
  <si>
    <t xml:space="preserve">Zo stavieb                                                                            </t>
  </si>
  <si>
    <r>
      <t>Dane za špecifické služby:</t>
    </r>
    <r>
      <rPr>
        <b/>
        <sz val="12"/>
        <color indexed="8"/>
        <rFont val="Times New Roman"/>
        <family val="1"/>
        <charset val="238"/>
      </rPr>
      <t xml:space="preserve">                                         </t>
    </r>
  </si>
  <si>
    <t xml:space="preserve">Za psa                                                                                   </t>
  </si>
  <si>
    <t xml:space="preserve">Za ubytovanie                                                                     </t>
  </si>
  <si>
    <t xml:space="preserve">Za užívanie verejného priestranstva                                    </t>
  </si>
  <si>
    <t xml:space="preserve">Z prenajatých pozemkov                                                               </t>
  </si>
  <si>
    <t xml:space="preserve">Nájomné z obec. nájomných bytov                                   </t>
  </si>
  <si>
    <t xml:space="preserve">Ostatné poplatky  - z vlastnej činnosti                                      </t>
  </si>
  <si>
    <t xml:space="preserve"> - z činnosti spol. obecného úradu            </t>
  </si>
  <si>
    <t>Pokuty, penále a iné sankcie</t>
  </si>
  <si>
    <t xml:space="preserve">Za porušenie predpisov       </t>
  </si>
  <si>
    <t>Popl. a platby z náhod. predaja a služieb</t>
  </si>
  <si>
    <t xml:space="preserve">Za relácie v miestnom rozhlase                                      </t>
  </si>
  <si>
    <t xml:space="preserve">Za kopírovanie                                                                        </t>
  </si>
  <si>
    <t xml:space="preserve">Popl. za ulož. odp. vody zo žúmp  ČOV           </t>
  </si>
  <si>
    <t xml:space="preserve">Za materské školy a školské zariadenia                        </t>
  </si>
  <si>
    <t>Za prebytočný hnuteľný majetok</t>
  </si>
  <si>
    <t xml:space="preserve">Úroky z tuzemských vkladov                   </t>
  </si>
  <si>
    <t xml:space="preserve">Z účtov finančného hospodárenia                                           </t>
  </si>
  <si>
    <t>Z dodania elektroodpadu</t>
  </si>
  <si>
    <t>GRANTY A TRANSFERY</t>
  </si>
  <si>
    <t xml:space="preserve">Na matričnú činnosť                                                     </t>
  </si>
  <si>
    <t xml:space="preserve">Na stavebné konanie                                                                   </t>
  </si>
  <si>
    <t xml:space="preserve">Na cestnú doprava                                                                  </t>
  </si>
  <si>
    <t xml:space="preserve">Na hlásenie pobytu obč. a reg. obyv.                        </t>
  </si>
  <si>
    <t xml:space="preserve">Na životné prostredie                                       </t>
  </si>
  <si>
    <t xml:space="preserve">Základná škola-normatív na žiaka                                        </t>
  </si>
  <si>
    <t xml:space="preserve">Základná škola-vzdelávacie poukazy                                     </t>
  </si>
  <si>
    <t xml:space="preserve">Základná škola-doprava žiakov                                              </t>
  </si>
  <si>
    <t>Na odmeny pre skladníka CO</t>
  </si>
  <si>
    <t xml:space="preserve">Na stravovanie žiakov v HN                                                                  </t>
  </si>
  <si>
    <t>Na školské potreby pre žiakov v HN</t>
  </si>
  <si>
    <t>Zahraničné granty</t>
  </si>
  <si>
    <t>Bežné</t>
  </si>
  <si>
    <t xml:space="preserve">Z predaja pozemkov                                                                      </t>
  </si>
  <si>
    <t xml:space="preserve">Tuz. kapitálové granty a transf.                           </t>
  </si>
  <si>
    <t xml:space="preserve">Základná škola  - prenájom nebyt.priest.    </t>
  </si>
  <si>
    <t>Školská jedáleň  -  stravné od cudzích strav.</t>
  </si>
  <si>
    <t>PRÍJMY - ZŠ VINICA</t>
  </si>
  <si>
    <t>BEŽNÉ VÝDAVKY</t>
  </si>
  <si>
    <t>1.</t>
  </si>
  <si>
    <t>01.1.1.1.6</t>
  </si>
  <si>
    <t>Výdavky verejnej správy</t>
  </si>
  <si>
    <t>Cestovné náhrady - zahraničné</t>
  </si>
  <si>
    <t xml:space="preserve">Mzdy a odvody                                                                </t>
  </si>
  <si>
    <t>Elektrická energia /budova OcÚ/</t>
  </si>
  <si>
    <t>632001-1</t>
  </si>
  <si>
    <t>Plyn</t>
  </si>
  <si>
    <t>Vodné</t>
  </si>
  <si>
    <t>633006-1</t>
  </si>
  <si>
    <t>Čistiace potreby</t>
  </si>
  <si>
    <t>633006-2</t>
  </si>
  <si>
    <t>Zbierky zákonov,odborné publikácie, noviny</t>
  </si>
  <si>
    <t>Servis.údržba opravy služ.vozidla</t>
  </si>
  <si>
    <t>Diaľničná nálepka,parkov.karta</t>
  </si>
  <si>
    <t>Energie, materiál</t>
  </si>
  <si>
    <t>Školenia,semináre /účastnícke poplatky/</t>
  </si>
  <si>
    <t>Odvoz splaškov</t>
  </si>
  <si>
    <t>637004-1</t>
  </si>
  <si>
    <t>Revízie a kontroly zariadení budovy</t>
  </si>
  <si>
    <t xml:space="preserve">Audítorské a právne  služby  </t>
  </si>
  <si>
    <t>Príspevky zamestnávateľa na stravovanie</t>
  </si>
  <si>
    <t>Povinný prídel do sociálneho fondu</t>
  </si>
  <si>
    <t>Odmeny členom obecného zastupiteľstva</t>
  </si>
  <si>
    <t>Služby</t>
  </si>
  <si>
    <t>Údržba kancelárskych strojov  zariadení</t>
  </si>
  <si>
    <t>Údržba</t>
  </si>
  <si>
    <t>01.7.0.</t>
  </si>
  <si>
    <t>Transakcie verejného dlhu</t>
  </si>
  <si>
    <t>651003-1</t>
  </si>
  <si>
    <t>Verejný poriadok a bezpečnosť</t>
  </si>
  <si>
    <t>03.2.0.</t>
  </si>
  <si>
    <t>Požiarna ochrana</t>
  </si>
  <si>
    <t>Elektrická energia</t>
  </si>
  <si>
    <t>Zákonné zmluvné poistenie požiarneho vozidla</t>
  </si>
  <si>
    <t xml:space="preserve">Ekonomická  oblasť </t>
  </si>
  <si>
    <t>04.6.0.</t>
  </si>
  <si>
    <t>DOPRAVA</t>
  </si>
  <si>
    <t>Mzdy a odvody</t>
  </si>
  <si>
    <t>Elektrická energia - dielňa</t>
  </si>
  <si>
    <t>Nákup a výsadba stromkov,kríkov,kvetov</t>
  </si>
  <si>
    <t>Náradie do dielne</t>
  </si>
  <si>
    <t>633006-3</t>
  </si>
  <si>
    <t xml:space="preserve">PHM -kosačky, traktor, RTO-Škoda, </t>
  </si>
  <si>
    <t>Údržba prevádzkových strojov</t>
  </si>
  <si>
    <t>635006-1</t>
  </si>
  <si>
    <t>Povinné zmluvné poistenie nákl. vozidie</t>
  </si>
  <si>
    <t>STK  dopravnej techniky</t>
  </si>
  <si>
    <t>05.1.0.</t>
  </si>
  <si>
    <t>Nakladanie s odpadmi</t>
  </si>
  <si>
    <t>Elektrická energia – ČOV</t>
  </si>
  <si>
    <t>Telekomunikačné popl. na zabezpeč. zariadenie ČOV</t>
  </si>
  <si>
    <t>637004-2</t>
  </si>
  <si>
    <t>637004-3</t>
  </si>
  <si>
    <t>Nájomné za pozemok ČOV</t>
  </si>
  <si>
    <t>Vývoz močoviny  z ČOV</t>
  </si>
  <si>
    <t>Zber odpadov od obyvateľstva</t>
  </si>
  <si>
    <t>Poplatok za uloženie a likvid. odpadu</t>
  </si>
  <si>
    <t>Bývanie a občianska vybavenosť</t>
  </si>
  <si>
    <t>06.2.0.</t>
  </si>
  <si>
    <t>Rozvoj obce</t>
  </si>
  <si>
    <t>06.4.0.</t>
  </si>
  <si>
    <t>Verejné osvetlenie</t>
  </si>
  <si>
    <t>Údržba  verejného osvetlenia</t>
  </si>
  <si>
    <t>06.6.0.</t>
  </si>
  <si>
    <t>Bývanie – obecné nájomné byty</t>
  </si>
  <si>
    <t>Príspevok na stravovanie</t>
  </si>
  <si>
    <t>Kultúra a náboženstvo</t>
  </si>
  <si>
    <t>08.1.0.</t>
  </si>
  <si>
    <r>
      <t>Športové služby</t>
    </r>
    <r>
      <rPr>
        <b/>
        <sz val="12"/>
        <color indexed="8"/>
        <rFont val="Times New Roman"/>
        <family val="1"/>
        <charset val="238"/>
      </rPr>
      <t/>
    </r>
  </si>
  <si>
    <t>372-0</t>
  </si>
  <si>
    <t>372-0-1</t>
  </si>
  <si>
    <t>642001-1</t>
  </si>
  <si>
    <t>Bežné transfery pre šachový klub</t>
  </si>
  <si>
    <t>Palivo - plyn</t>
  </si>
  <si>
    <t>Telefónne poplatky</t>
  </si>
  <si>
    <t>Pracovná odev</t>
  </si>
  <si>
    <t>Materiálové náklady</t>
  </si>
  <si>
    <t>Revízia spotrebičov  a zariadení budovy</t>
  </si>
  <si>
    <t>372-0-2</t>
  </si>
  <si>
    <t>642001-2</t>
  </si>
  <si>
    <t>Poštovné</t>
  </si>
  <si>
    <t>Kancelárske potreby</t>
  </si>
  <si>
    <t>Knihy, časopisy, noviny</t>
  </si>
  <si>
    <t>08.4.0.</t>
  </si>
  <si>
    <t>Náboženské a spoločenské služby</t>
  </si>
  <si>
    <t>Elektrická energia  /dom smútku/</t>
  </si>
  <si>
    <t>Vodné /dom smútku, cintoríny /</t>
  </si>
  <si>
    <t>Údržba domu smútku  a cintorínov</t>
  </si>
  <si>
    <t>Vzdelanie</t>
  </si>
  <si>
    <t>09.1.1.1</t>
  </si>
  <si>
    <t>Predškolská výchova</t>
  </si>
  <si>
    <t>Telefónné poplatky</t>
  </si>
  <si>
    <t>Učebné pomôcky, odborná literatúra</t>
  </si>
  <si>
    <t>637015-1</t>
  </si>
  <si>
    <t>Úrazové poistenie detí</t>
  </si>
  <si>
    <t>Povinný prídel do soc. fondu</t>
  </si>
  <si>
    <t>09.1.2.1</t>
  </si>
  <si>
    <t>Základné vzdelanie</t>
  </si>
  <si>
    <t>10.2.0.2.</t>
  </si>
  <si>
    <t>PHM do autobusu /zájazd pre dôchodcov/</t>
  </si>
  <si>
    <t>Jednoráz.dávky soc.pom. a prísp.pre novoroden.</t>
  </si>
  <si>
    <t>01.6.0.</t>
  </si>
  <si>
    <t>Reprezentačné</t>
  </si>
  <si>
    <t>Odborné publikácie</t>
  </si>
  <si>
    <t>Údržba kancelárskych strojov</t>
  </si>
  <si>
    <t>Školenie, semináre</t>
  </si>
  <si>
    <t>Popl. za vstup do Reg. nehnuteľnosti</t>
  </si>
  <si>
    <t>10.5.0.</t>
  </si>
  <si>
    <t>KAPITÁLOVÉ VÝDAVKY</t>
  </si>
  <si>
    <t>04.1.2.</t>
  </si>
  <si>
    <t>Všeobecná pracovná oblasť</t>
  </si>
  <si>
    <t>Cestovné náhrady - tuzemské</t>
  </si>
  <si>
    <t>Cestovné náhr.,energie, materiál,dopravné</t>
  </si>
  <si>
    <t>Vodné,stočné</t>
  </si>
  <si>
    <t>Plyn budova OcÚ</t>
  </si>
  <si>
    <t>Rozhlas a televízia /konces.poplatok/</t>
  </si>
  <si>
    <t>Bezpečnostný projekt ochrana osob.údajov</t>
  </si>
  <si>
    <t>Rutinná a štandardná údržba</t>
  </si>
  <si>
    <t>Poplatky v banke za vedenie účtov</t>
  </si>
  <si>
    <t>Transakcia verejného dlhu</t>
  </si>
  <si>
    <t>Splácanie úveru zo ŠFRB 8 bj.</t>
  </si>
  <si>
    <t>821007-1</t>
  </si>
  <si>
    <t>Splácanie úveru zo ŠFRB 12 bj.</t>
  </si>
  <si>
    <t>VÝDAVKY - ZŠ</t>
  </si>
  <si>
    <t>Základná škola</t>
  </si>
  <si>
    <t>Vzdelávacie poukazy</t>
  </si>
  <si>
    <t xml:space="preserve">Dopravné </t>
  </si>
  <si>
    <t>ŠKD</t>
  </si>
  <si>
    <t>Školská jedáleň</t>
  </si>
  <si>
    <t>Hmotná núdza</t>
  </si>
  <si>
    <t>Na stravovanie žiaka v HN</t>
  </si>
  <si>
    <t>Na školské potreby pre žiaka v HN</t>
  </si>
  <si>
    <t>Cestovné, energie, materiál</t>
  </si>
  <si>
    <t>Materiál- na separovaný zber</t>
  </si>
  <si>
    <t>Energie, materiál,nájomné</t>
  </si>
  <si>
    <t>Vodné a stočné</t>
  </si>
  <si>
    <t>VÝDAVKY -ZŠ VINICA</t>
  </si>
  <si>
    <t>Energia, materiálové náklady</t>
  </si>
  <si>
    <t>Opravy a údržba v budove MŠ</t>
  </si>
  <si>
    <t xml:space="preserve">Prevod zostatkov minulého roku:                         </t>
  </si>
  <si>
    <t xml:space="preserve">Prevod zostatku z minul.roku - OCÚ                                             </t>
  </si>
  <si>
    <t>453000-1</t>
  </si>
  <si>
    <t>Bežné transfery pre ZO Csemadok Vinica</t>
  </si>
  <si>
    <t xml:space="preserve">Úpravy okolo cint.,úp.terénne,brána,plot </t>
  </si>
  <si>
    <t>A    BEŽNÉ PRÍJMY</t>
  </si>
  <si>
    <t xml:space="preserve">  B     BEŽNÉ VÝDAVKY</t>
  </si>
  <si>
    <t>C     FINANĆNÉ OPERÁCIE</t>
  </si>
  <si>
    <t>PRÍJMY</t>
  </si>
  <si>
    <t>VÝDAVKY</t>
  </si>
  <si>
    <t xml:space="preserve"> PRÍJMOVÉ OPERÁCIE</t>
  </si>
  <si>
    <t>VÝDAVKOVÉ OPERÁCIE</t>
  </si>
  <si>
    <t>PRÍJMY SPOLU</t>
  </si>
  <si>
    <t>VÝDAVKY SPOLU</t>
  </si>
  <si>
    <t>PRÍJMY A VÝDAVKY CELKOM</t>
  </si>
  <si>
    <t>Pohonné hmoty /nafta,mot.olej/</t>
  </si>
  <si>
    <t>Spoločný obecný úrad - stav. úrad</t>
  </si>
  <si>
    <t>Údržba, služby</t>
  </si>
  <si>
    <t>223001-7</t>
  </si>
  <si>
    <t>Opatrovateľské služby</t>
  </si>
  <si>
    <t>312001-15</t>
  </si>
  <si>
    <t>651003-2</t>
  </si>
  <si>
    <t>Oprava  spotrebičov  a kúrenia</t>
  </si>
  <si>
    <t>Materiál, dopravné , transfery jednotl.</t>
  </si>
  <si>
    <t xml:space="preserve">Sociálne služby pre občanov    </t>
  </si>
  <si>
    <t>821007-2</t>
  </si>
  <si>
    <t>Splácanie úveru zo ŠFRB nové 8 bj.</t>
  </si>
  <si>
    <t>Doprava</t>
  </si>
  <si>
    <t>292027-2</t>
  </si>
  <si>
    <t>Príspevky od nájomníkov do F údržby</t>
  </si>
  <si>
    <t>Kancelárske potreby a materiál,tlačivá</t>
  </si>
  <si>
    <t xml:space="preserve">Asfaltovanie výtĺkov </t>
  </si>
  <si>
    <t>Vybavenie kancelárie</t>
  </si>
  <si>
    <t>Transfery</t>
  </si>
  <si>
    <t>08.2.0.</t>
  </si>
  <si>
    <t>08.6.0.</t>
  </si>
  <si>
    <t>Kultúra inde neklasifikovaná</t>
  </si>
  <si>
    <t>Vybudovanie chodníkov ul. Nekyjská</t>
  </si>
  <si>
    <t>Údržba telekomun.techn. Miestny rozhlas</t>
  </si>
  <si>
    <t>Poistné obecné budovy,vrát.náj.byty</t>
  </si>
  <si>
    <t>Opatrovateľské služby 85 % EU</t>
  </si>
  <si>
    <t>Opatrovateľské služby 15 % ŠR</t>
  </si>
  <si>
    <t>312001-18</t>
  </si>
  <si>
    <t>312001-14</t>
  </si>
  <si>
    <t>Škola v prírode</t>
  </si>
  <si>
    <t>312001-12</t>
  </si>
  <si>
    <t>Na lyžiarsky kurz</t>
  </si>
  <si>
    <t>Stravovanie</t>
  </si>
  <si>
    <t>821007-3</t>
  </si>
  <si>
    <t>na lyžiarsky kurz</t>
  </si>
  <si>
    <t>292027-1</t>
  </si>
  <si>
    <t>Z vratiek - zdravotné poisťovne</t>
  </si>
  <si>
    <t>Nákup kontajnerov, materiál</t>
  </si>
  <si>
    <t>na škola v prírode</t>
  </si>
  <si>
    <t>Príspevok na učebnice a na projekty</t>
  </si>
  <si>
    <t>Ostatné príjmy za porušenie predp.</t>
  </si>
  <si>
    <t>322001-1</t>
  </si>
  <si>
    <t>322001-2</t>
  </si>
  <si>
    <t>322001-3</t>
  </si>
  <si>
    <t xml:space="preserve">VOĽBY </t>
  </si>
  <si>
    <t>Športové šlužby</t>
  </si>
  <si>
    <t xml:space="preserve">Dane z príjmov FO </t>
  </si>
  <si>
    <t>223001-8</t>
  </si>
  <si>
    <t>Dotácia na register adries</t>
  </si>
  <si>
    <t>Zahraničné granty - kapitálové</t>
  </si>
  <si>
    <t>332001-1</t>
  </si>
  <si>
    <t>371-1</t>
  </si>
  <si>
    <t>332001-2</t>
  </si>
  <si>
    <t>Materiál na údržbu ver.osvetlenia</t>
  </si>
  <si>
    <t>Údržba budovy,materiál</t>
  </si>
  <si>
    <t>Prídel do sociálneho fondu</t>
  </si>
  <si>
    <t>1AC2</t>
  </si>
  <si>
    <t>Materiál</t>
  </si>
  <si>
    <t>Chránená dielňa 2 osoby</t>
  </si>
  <si>
    <t>Bývanie- obecné nájomné byty</t>
  </si>
  <si>
    <t>Stavebný dozor - nové nájomné byty ZS</t>
  </si>
  <si>
    <t>Materská škola</t>
  </si>
  <si>
    <t>332001-0</t>
  </si>
  <si>
    <t>Údržba bytov z FÚ</t>
  </si>
  <si>
    <t>Vybavenie kancelárií, reklamné predmety</t>
  </si>
  <si>
    <t>Zberný dvor</t>
  </si>
  <si>
    <t>651003-4</t>
  </si>
  <si>
    <t>Zberný dvor - vlastné zdroje</t>
  </si>
  <si>
    <t>Leader program</t>
  </si>
  <si>
    <t>821007-4</t>
  </si>
  <si>
    <t>Nové náj.byty 10 BJ-dotácia ŠR+ŠFRB</t>
  </si>
  <si>
    <t>Reprezentačné výdavky pre dôchodcov</t>
  </si>
  <si>
    <t>Finančný príspevok pre dôchodcov</t>
  </si>
  <si>
    <t>Ostatné úvery dlhodobé</t>
  </si>
  <si>
    <t>Úver od ŠFRB na nájomné byty"ZS"</t>
  </si>
  <si>
    <t>OZ Nekvinum-fin.príspevok</t>
  </si>
  <si>
    <t>PZ Gazdovská Hora -fin.príspevok</t>
  </si>
  <si>
    <t>PRÍJMY FO</t>
  </si>
  <si>
    <t>VÝDAVKY FO</t>
  </si>
  <si>
    <t xml:space="preserve">Za komunál.odpady a drobné st.odpady                                </t>
  </si>
  <si>
    <t xml:space="preserve">Z bytov a nebyt.priestorov v b.dome                                                                          </t>
  </si>
  <si>
    <t xml:space="preserve">Výnos dane z príjmov p.úz.samosp.                                     </t>
  </si>
  <si>
    <t xml:space="preserve">Z prenaja. bytov a nebyt.priest.vodné       </t>
  </si>
  <si>
    <t>Swan, softér dane</t>
  </si>
  <si>
    <t>Repr. Výd.+vence na pohreby /aj na OZ/</t>
  </si>
  <si>
    <t>Údržba výpočtovej techniky</t>
  </si>
  <si>
    <t>Údržba softvéru/Cleerio.,Remek,web.str.</t>
  </si>
  <si>
    <t>12 bj</t>
  </si>
  <si>
    <t>8 bj</t>
  </si>
  <si>
    <t>10 bj</t>
  </si>
  <si>
    <t>Servis,údržba a  opravy hasičského vozidla</t>
  </si>
  <si>
    <t>Poplatok,prenájom časť cesty k HZ od SSC</t>
  </si>
  <si>
    <t>Autosúčiastky na údržbu dopravnej techniky</t>
  </si>
  <si>
    <t>Analýza prítokovej a odtokovj vody -ČOV</t>
  </si>
  <si>
    <t>Špec.služby./vyhotovenie projekt.,žiadosti/</t>
  </si>
  <si>
    <t>Bežné transfery pre futbal.klub</t>
  </si>
  <si>
    <t>Reprezentačné pre deti a mládež</t>
  </si>
  <si>
    <t>Údržba,oprava  budovy ZŠ</t>
  </si>
  <si>
    <t xml:space="preserve">Prípravná a projektová dokumentácia </t>
  </si>
  <si>
    <t>Nákup pozemkov</t>
  </si>
  <si>
    <t>BGA</t>
  </si>
  <si>
    <r>
      <t xml:space="preserve">Vlastné príjmy školy </t>
    </r>
    <r>
      <rPr>
        <b/>
        <sz val="11"/>
        <color indexed="8"/>
        <rFont val="Times New Roman"/>
        <family val="1"/>
        <charset val="238"/>
      </rPr>
      <t>/bežné príjmy/</t>
    </r>
  </si>
  <si>
    <t>Ing. Kristián Baksa</t>
  </si>
  <si>
    <t>starosta obce</t>
  </si>
  <si>
    <t>Ostatné náklady</t>
  </si>
  <si>
    <t>Mzdové náklady</t>
  </si>
  <si>
    <t>Pre žiakov zo SZP</t>
  </si>
  <si>
    <t>Na učebnice</t>
  </si>
  <si>
    <t>Splácanie úveru zo ŠFRB 10 BJ ul. J.Kráľa</t>
  </si>
  <si>
    <t>322001-4</t>
  </si>
  <si>
    <t>Leader program - vlastné zdroje</t>
  </si>
  <si>
    <t>01.1.1.</t>
  </si>
  <si>
    <t>Verejná správa</t>
  </si>
  <si>
    <t>Bankový úver dlhodobý</t>
  </si>
  <si>
    <t>Spolu</t>
  </si>
  <si>
    <t>292027-3</t>
  </si>
  <si>
    <t xml:space="preserve">Z prenajatých strojov, prístrojov, zariadení                             </t>
  </si>
  <si>
    <t>Nájomné výp.techniky Konica</t>
  </si>
  <si>
    <t>Služby Konica</t>
  </si>
  <si>
    <t>Školenie dobrov.hasičov</t>
  </si>
  <si>
    <t>Zábezpeky - nájomné byty</t>
  </si>
  <si>
    <t>Príjem finančnej zábezpeky za náj.byty</t>
  </si>
  <si>
    <t>131A</t>
  </si>
  <si>
    <t xml:space="preserve">Prevod zostatku z minul.roku – ZŠ vlastné             </t>
  </si>
  <si>
    <t>Prevod zostatku z minul.roku- ZŠ dotácie</t>
  </si>
  <si>
    <t>453000-2</t>
  </si>
  <si>
    <t>Prevod zostatku z minul.roku- OCÚ dotácie</t>
  </si>
  <si>
    <t>Rezerervný fond OCÚ</t>
  </si>
  <si>
    <t>584-0-7</t>
  </si>
  <si>
    <t>351-5-7</t>
  </si>
  <si>
    <t>Asistent učiteľa 5 % od OCÚ</t>
  </si>
  <si>
    <t xml:space="preserve">KKV karta+služba za prevoz buniek </t>
  </si>
  <si>
    <t>Montáž a demontáž vianoč.osvetlenia</t>
  </si>
  <si>
    <t>Kancelárske potreby a materiál,taniere</t>
  </si>
  <si>
    <t>Prenájom výp.techniky Konica</t>
  </si>
  <si>
    <t>Modelársky klub Vinica</t>
  </si>
  <si>
    <t>Služby - pre dobrovoľných hasičov</t>
  </si>
  <si>
    <t>Od obcí na základe vyúčtovania SOU</t>
  </si>
  <si>
    <t xml:space="preserve">0 6 6 0 </t>
  </si>
  <si>
    <t>Vrátená finančná zábezpeka-nájomné byty</t>
  </si>
  <si>
    <t>CHD 2 O</t>
  </si>
  <si>
    <t>Nezamestnanosť SPOLU</t>
  </si>
  <si>
    <t>z dobropisov SSE, SPP</t>
  </si>
  <si>
    <t>Osobný automobil - služobný (zamestnanci)</t>
  </si>
  <si>
    <t>714001-2</t>
  </si>
  <si>
    <t xml:space="preserve">Výstroj pre dobrov. hasičov </t>
  </si>
  <si>
    <t>Údržba technológie ČOV</t>
  </si>
  <si>
    <t>2. úprava</t>
  </si>
  <si>
    <t>PHM do služobného vozidla</t>
  </si>
  <si>
    <t>Kultúrna činnosť - Oberačkový festival</t>
  </si>
  <si>
    <t>Parlamentné Voľby 2020</t>
  </si>
  <si>
    <t>584-0-8</t>
  </si>
  <si>
    <t>351-5-8</t>
  </si>
  <si>
    <t>pracuj v školskej kuchyni- 5%</t>
  </si>
  <si>
    <t>Údržba budovy OcÚ+verejné priestr.</t>
  </si>
  <si>
    <t>Úrok z úveru BKS</t>
  </si>
  <si>
    <t xml:space="preserve">Riadenie tech. procesu  ČOV </t>
  </si>
  <si>
    <t>637004-4</t>
  </si>
  <si>
    <t>372-0-3</t>
  </si>
  <si>
    <t>642001-3</t>
  </si>
  <si>
    <t>podpora kult. Podujatí - koncerty</t>
  </si>
  <si>
    <t>Ochranné pracovné pomôcky - TOS</t>
  </si>
  <si>
    <t>1 osoba</t>
  </si>
  <si>
    <t xml:space="preserve">Úver </t>
  </si>
  <si>
    <t xml:space="preserve">Na spoločný stav. úrad  - mzdy                         </t>
  </si>
  <si>
    <t>praxou k zamestnaniu</t>
  </si>
  <si>
    <t>zelená obec</t>
  </si>
  <si>
    <t>zelená obec - vl. Zdroje</t>
  </si>
  <si>
    <t>08.2.0</t>
  </si>
  <si>
    <t>kultúrny dom</t>
  </si>
  <si>
    <t>interreg - rekonštr. Kult. Domu</t>
  </si>
  <si>
    <t>interreg - rekonštr. Kult. Domu-vl. Nákl.</t>
  </si>
  <si>
    <t>Príjem z predaja pozemkov a nehmotných  aktív</t>
  </si>
  <si>
    <t>Telekomunikačné služby</t>
  </si>
  <si>
    <t>Komunikačná infraštruktúra (internet)</t>
  </si>
  <si>
    <t>poštovné služby</t>
  </si>
  <si>
    <t>Vypracoval: Lívia Jámborová</t>
  </si>
  <si>
    <t>Základný plat a náhrady mzdy</t>
  </si>
  <si>
    <t>odvod na zdravotné poistenie - VśZP</t>
  </si>
  <si>
    <t>odvod na zdravotné poistenie-Dôvera, Union</t>
  </si>
  <si>
    <t>Odvod na nemocenské poistenie</t>
  </si>
  <si>
    <t>odvod na dôchodkové zabezpečenie</t>
  </si>
  <si>
    <t>úrazové poistenie zamestnancov</t>
  </si>
  <si>
    <t>dôchodkové zabezpečenie</t>
  </si>
  <si>
    <t>prísp. Na poistenie v nezamestnanosti</t>
  </si>
  <si>
    <t>prísp. Do rezervného fondu solidarity</t>
  </si>
  <si>
    <t>prísp. Na doplnkové dochodkové poistenie</t>
  </si>
  <si>
    <r>
      <t>Kultúrne zariadenia</t>
    </r>
    <r>
      <rPr>
        <b/>
        <sz val="12"/>
        <color indexed="8"/>
        <rFont val="Times New Roman"/>
        <family val="1"/>
        <charset val="238"/>
      </rPr>
      <t xml:space="preserve"> - KD a knižnica</t>
    </r>
  </si>
  <si>
    <t>príspevok na DDP</t>
  </si>
  <si>
    <t>oberačkový fetstival - vstupné</t>
  </si>
  <si>
    <t>Asistent učiteľa- projekt</t>
  </si>
  <si>
    <t>Asistent učiteľa- štátny príspevok</t>
  </si>
  <si>
    <t>pracuj v školskej kuchyni</t>
  </si>
  <si>
    <t>312001-21</t>
  </si>
  <si>
    <t>312001-22</t>
  </si>
  <si>
    <t>prevádzkové náklady - normatívne</t>
  </si>
  <si>
    <t>prevádzkové náklady - nenormatívne</t>
  </si>
  <si>
    <t>údržba budovy</t>
  </si>
  <si>
    <t xml:space="preserve">projekty </t>
  </si>
  <si>
    <t>asistent učiteľa</t>
  </si>
  <si>
    <t xml:space="preserve">Za nevýherné hracie prístroje-NIKÉ                     </t>
  </si>
  <si>
    <t>322001-6</t>
  </si>
  <si>
    <t>584-0-5</t>
  </si>
  <si>
    <t>584-0-4</t>
  </si>
  <si>
    <t>Členské príspevky v združeniach / 3x/ZMOVR</t>
  </si>
  <si>
    <t>379-54</t>
  </si>
  <si>
    <t>MŽP SR SIEA zníž.en.nároč.bud. - ŠK</t>
  </si>
  <si>
    <t>Bežný transfer pre DHZ</t>
  </si>
  <si>
    <t>Enviro. fond- zníž.en.nároč.bud. - OcÚ</t>
  </si>
  <si>
    <t>322001-8</t>
  </si>
  <si>
    <t>požiarna ochrana</t>
  </si>
  <si>
    <t>hasičská zbrojnica</t>
  </si>
  <si>
    <t>hasičská zbrojnica-vlastné zdroje</t>
  </si>
  <si>
    <t>717003-1</t>
  </si>
  <si>
    <t>asfaltovanie parkoviska pri KD</t>
  </si>
  <si>
    <t>Chránená dielňa - 2 osoby-19/32/060/50,51</t>
  </si>
  <si>
    <t>dobrovoľnícka činnosť-19/32/52A/86</t>
  </si>
  <si>
    <t>kompostáreň</t>
  </si>
  <si>
    <t>kompostáreň-vl. Zdroje</t>
  </si>
  <si>
    <t>717001-1</t>
  </si>
  <si>
    <t>322001-9</t>
  </si>
  <si>
    <t xml:space="preserve">Cesta na trh práce </t>
  </si>
  <si>
    <t>pomôž svojej obci</t>
  </si>
  <si>
    <t>prac. Náradie-pomôž svojej obci</t>
  </si>
  <si>
    <t>prac. Odev, obuv, rukavice-pomôž sv. obci</t>
  </si>
  <si>
    <t>pracovné pomôcky-náradie-cesta na trh práce</t>
  </si>
  <si>
    <t>Nákup kameňa na údržbu Miest. Komunikácií</t>
  </si>
  <si>
    <t>oprava vozidiel</t>
  </si>
  <si>
    <t>odvod na zdravotné poistenie-Dôvera,Union</t>
  </si>
  <si>
    <t>všeobecné služby - podnik</t>
  </si>
  <si>
    <t>dôchodkové zabezpečenie invalidné</t>
  </si>
  <si>
    <t>322001-10</t>
  </si>
  <si>
    <t>wifi pre teba</t>
  </si>
  <si>
    <t>údržba strojov a zariadení</t>
  </si>
  <si>
    <t>322001-11</t>
  </si>
  <si>
    <t>3. úprava</t>
  </si>
  <si>
    <t>1.úprava</t>
  </si>
  <si>
    <t>Základný plat a náhrady mzdy-matrika</t>
  </si>
  <si>
    <t xml:space="preserve">Z prenaj.budov, priestorov a objektov-KD                                   </t>
  </si>
  <si>
    <t xml:space="preserve">Z činnosti knižnice                                                 </t>
  </si>
  <si>
    <t>312001-51</t>
  </si>
  <si>
    <t>312001-52</t>
  </si>
  <si>
    <t>312001-16</t>
  </si>
  <si>
    <t>sčítanie domov a bytov, obyvateľstva</t>
  </si>
  <si>
    <t>357-5</t>
  </si>
  <si>
    <t>312001-19</t>
  </si>
  <si>
    <t>312001-53</t>
  </si>
  <si>
    <t>312001-54</t>
  </si>
  <si>
    <t>312001-55</t>
  </si>
  <si>
    <t>312001-56</t>
  </si>
  <si>
    <t>312001-57</t>
  </si>
  <si>
    <t>312001-58</t>
  </si>
  <si>
    <t>EACEA-oberačkový festival</t>
  </si>
  <si>
    <t>PZP a havarijné poistenie služob.vozidla</t>
  </si>
  <si>
    <t>sociálne služby pre seniorov</t>
  </si>
  <si>
    <t>zvýšenie kapacity MŠ</t>
  </si>
  <si>
    <t>rozvoj energetických služieb</t>
  </si>
  <si>
    <t>717001</t>
  </si>
  <si>
    <t>opatrovateľky</t>
  </si>
  <si>
    <t>vybudovanie osvetlenia a vodovodu pri ihrisku</t>
  </si>
  <si>
    <t>Splácanie úveru BKS</t>
  </si>
  <si>
    <t>údržba vereného osvetlenia - Grep Slovakia</t>
  </si>
  <si>
    <t>Úrok z úveru -ŠFRB-610/1130/2006</t>
  </si>
  <si>
    <t>Úrok z úveru - ŠFRB - 610/584/2008</t>
  </si>
  <si>
    <t>Úrok z úveru -ŠFRB - 600/548/2014</t>
  </si>
  <si>
    <t>Úrok z úveru -ŠFRB - 600/76/2018</t>
  </si>
  <si>
    <t>poistné plnenie</t>
  </si>
  <si>
    <t>výzbroj pre hasičov</t>
  </si>
  <si>
    <t>1AC1</t>
  </si>
  <si>
    <t>3AC2</t>
  </si>
  <si>
    <t>EU</t>
  </si>
  <si>
    <t>ŠR</t>
  </si>
  <si>
    <t>VL. ZDR.</t>
  </si>
  <si>
    <t>312001-25</t>
  </si>
  <si>
    <t>312001-26</t>
  </si>
  <si>
    <t>dotácia-projekt-dievčatá-EU</t>
  </si>
  <si>
    <t>dotácia-projekt-dievčatá-ŠR</t>
  </si>
  <si>
    <t>BGA-lavice do kostola</t>
  </si>
  <si>
    <t>vo Vinici, dňa 04.11.2021</t>
  </si>
  <si>
    <t>3AB1</t>
  </si>
  <si>
    <t>3AB2</t>
  </si>
  <si>
    <t>fond na podporu umenia</t>
  </si>
  <si>
    <t>312001-23</t>
  </si>
  <si>
    <t>refundácia nákladov na COVID</t>
  </si>
  <si>
    <t>nákup budov, objektov</t>
  </si>
  <si>
    <t>717002-1</t>
  </si>
  <si>
    <t>rekonštrukcia DÚ</t>
  </si>
  <si>
    <t>642014-1</t>
  </si>
  <si>
    <t>osobný príplatok</t>
  </si>
  <si>
    <t>nákup výpočtovej techniky</t>
  </si>
  <si>
    <t>prev. Stroje, prístroje</t>
  </si>
  <si>
    <t>prac. Odev, obuv, rukavice</t>
  </si>
  <si>
    <t>636001-1</t>
  </si>
  <si>
    <t>nájomné pozemky</t>
  </si>
  <si>
    <t>nemocenské dávky</t>
  </si>
  <si>
    <t>všeobecný materiál</t>
  </si>
  <si>
    <t>ostatné príplatky</t>
  </si>
  <si>
    <t>interiérové vybavenie</t>
  </si>
  <si>
    <t xml:space="preserve">Školenie </t>
  </si>
  <si>
    <t>elektrická energia - nájomné byty</t>
  </si>
  <si>
    <t>plyn</t>
  </si>
  <si>
    <t>chladiace zariadeni - dom smútku</t>
  </si>
  <si>
    <t>rekonštrukcia domu smútku v dolnom cint.</t>
  </si>
  <si>
    <t>garančné poistenie</t>
  </si>
  <si>
    <t>opatrovat.</t>
  </si>
  <si>
    <t>náhrady PN</t>
  </si>
  <si>
    <t>COVID</t>
  </si>
  <si>
    <t>náklady spolu</t>
  </si>
  <si>
    <t>oplotenie ihriska pri potoku</t>
  </si>
  <si>
    <t>asfaltovanie parkoviska pri KD-vl. Zdroje</t>
  </si>
  <si>
    <t>N á v r h    r o z p o č t u      o b c e    a     Z Š   V I N I C A    n a    r o k    2 0 2 2   v   €</t>
  </si>
  <si>
    <t>Rok 2022 v €</t>
  </si>
  <si>
    <t>Príspevok pre soc. Odkázané osoby</t>
  </si>
  <si>
    <t xml:space="preserve"> voľby </t>
  </si>
  <si>
    <t>zberný dvor</t>
  </si>
  <si>
    <t>Interreg-ihrisko pri MŠ</t>
  </si>
  <si>
    <t>odvody na zdravotné poistenie-dôvera, union</t>
  </si>
  <si>
    <t>odvody na nemocenské poistenie</t>
  </si>
  <si>
    <t>odvody na dôchodkové zabezpečenie</t>
  </si>
  <si>
    <t>úrazové poistenie</t>
  </si>
  <si>
    <t>príspevok na poistenie v nezamestnanosti</t>
  </si>
  <si>
    <t>príspevok do rezervného fondu solidarity</t>
  </si>
  <si>
    <t>cestovné</t>
  </si>
  <si>
    <t>kancelárske potreby</t>
  </si>
  <si>
    <t>povinný prídel so sociálneho fondu</t>
  </si>
  <si>
    <t>aktiv. Práce</t>
  </si>
  <si>
    <t>BGA - ihrisko pri MŠ</t>
  </si>
  <si>
    <t>BGA - ihrisko pri MŠ-vl.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</si>
</sst>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FFFF00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/>
    <xf numFmtId="0" fontId="4" fillId="4" borderId="1" xfId="0" applyFont="1" applyFill="1" applyBorder="1"/>
    <xf numFmtId="0" fontId="2" fillId="5" borderId="1" xfId="0" applyFont="1" applyFill="1" applyBorder="1"/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/>
    <xf numFmtId="0" fontId="2" fillId="7" borderId="1" xfId="0" applyFont="1" applyFill="1" applyBorder="1"/>
    <xf numFmtId="0" fontId="2" fillId="0" borderId="3" xfId="0" applyFont="1" applyBorder="1"/>
    <xf numFmtId="0" fontId="5" fillId="5" borderId="1" xfId="0" applyFont="1" applyFill="1" applyBorder="1" applyAlignment="1">
      <alignment vertical="center"/>
    </xf>
    <xf numFmtId="0" fontId="4" fillId="6" borderId="2" xfId="0" applyFont="1" applyFill="1" applyBorder="1"/>
    <xf numFmtId="0" fontId="3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5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4" fillId="8" borderId="1" xfId="0" applyFont="1" applyFill="1" applyBorder="1"/>
    <xf numFmtId="0" fontId="4" fillId="8" borderId="2" xfId="0" applyFont="1" applyFill="1" applyBorder="1"/>
    <xf numFmtId="0" fontId="10" fillId="5" borderId="1" xfId="0" applyFont="1" applyFill="1" applyBorder="1"/>
    <xf numFmtId="0" fontId="10" fillId="0" borderId="1" xfId="0" applyFont="1" applyFill="1" applyBorder="1"/>
    <xf numFmtId="0" fontId="10" fillId="0" borderId="1" xfId="0" applyFont="1" applyBorder="1"/>
    <xf numFmtId="0" fontId="4" fillId="5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3" fillId="9" borderId="1" xfId="0" applyFont="1" applyFill="1" applyBorder="1"/>
    <xf numFmtId="0" fontId="10" fillId="9" borderId="1" xfId="0" applyFont="1" applyFill="1" applyBorder="1"/>
    <xf numFmtId="0" fontId="11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right"/>
    </xf>
    <xf numFmtId="0" fontId="11" fillId="7" borderId="1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9" borderId="1" xfId="0" applyFont="1" applyFill="1" applyBorder="1" applyAlignment="1">
      <alignment horizontal="left"/>
    </xf>
    <xf numFmtId="0" fontId="8" fillId="6" borderId="1" xfId="0" applyFont="1" applyFill="1" applyBorder="1"/>
    <xf numFmtId="0" fontId="17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8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2" fillId="7" borderId="1" xfId="0" applyFont="1" applyFill="1" applyBorder="1" applyAlignment="1"/>
    <xf numFmtId="0" fontId="16" fillId="7" borderId="1" xfId="0" applyFont="1" applyFill="1" applyBorder="1" applyAlignment="1">
      <alignment wrapText="1"/>
    </xf>
    <xf numFmtId="0" fontId="10" fillId="7" borderId="1" xfId="0" applyFont="1" applyFill="1" applyBorder="1" applyAlignment="1"/>
    <xf numFmtId="0" fontId="12" fillId="9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8" fillId="5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left"/>
    </xf>
    <xf numFmtId="0" fontId="2" fillId="11" borderId="1" xfId="0" applyFont="1" applyFill="1" applyBorder="1"/>
    <xf numFmtId="0" fontId="8" fillId="11" borderId="1" xfId="0" applyFont="1" applyFill="1" applyBorder="1"/>
    <xf numFmtId="0" fontId="4" fillId="11" borderId="1" xfId="0" applyFont="1" applyFill="1" applyBorder="1" applyAlignment="1">
      <alignment vertical="center"/>
    </xf>
    <xf numFmtId="0" fontId="21" fillId="0" borderId="1" xfId="0" applyFont="1" applyBorder="1"/>
    <xf numFmtId="0" fontId="2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/>
    </xf>
    <xf numFmtId="0" fontId="21" fillId="0" borderId="1" xfId="0" applyFont="1" applyBorder="1" applyAlignment="1"/>
    <xf numFmtId="0" fontId="2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0" fillId="0" borderId="7" xfId="0" applyFont="1" applyBorder="1" applyAlignment="1"/>
    <xf numFmtId="0" fontId="4" fillId="7" borderId="1" xfId="0" applyFont="1" applyFill="1" applyBorder="1"/>
    <xf numFmtId="0" fontId="2" fillId="0" borderId="2" xfId="0" applyFont="1" applyBorder="1"/>
    <xf numFmtId="0" fontId="10" fillId="0" borderId="2" xfId="0" applyFont="1" applyBorder="1" applyAlignment="1">
      <alignment horizontal="left"/>
    </xf>
    <xf numFmtId="0" fontId="2" fillId="7" borderId="3" xfId="0" applyFont="1" applyFill="1" applyBorder="1"/>
    <xf numFmtId="0" fontId="2" fillId="7" borderId="7" xfId="0" applyFont="1" applyFill="1" applyBorder="1"/>
    <xf numFmtId="0" fontId="4" fillId="7" borderId="7" xfId="0" applyFont="1" applyFill="1" applyBorder="1" applyAlignment="1">
      <alignment vertical="center"/>
    </xf>
    <xf numFmtId="0" fontId="4" fillId="11" borderId="2" xfId="0" applyFont="1" applyFill="1" applyBorder="1" applyAlignment="1">
      <alignment horizontal="left"/>
    </xf>
    <xf numFmtId="0" fontId="2" fillId="11" borderId="2" xfId="0" applyFont="1" applyFill="1" applyBorder="1"/>
    <xf numFmtId="2" fontId="4" fillId="11" borderId="2" xfId="0" applyNumberFormat="1" applyFont="1" applyFill="1" applyBorder="1" applyAlignment="1">
      <alignment horizontal="center"/>
    </xf>
    <xf numFmtId="0" fontId="4" fillId="11" borderId="8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4" fillId="10" borderId="2" xfId="0" applyFont="1" applyFill="1" applyBorder="1" applyAlignment="1">
      <alignment horizontal="left"/>
    </xf>
    <xf numFmtId="0" fontId="2" fillId="10" borderId="2" xfId="0" applyFont="1" applyFill="1" applyBorder="1"/>
    <xf numFmtId="0" fontId="2" fillId="11" borderId="1" xfId="0" applyFont="1" applyFill="1" applyBorder="1" applyAlignment="1">
      <alignment horizontal="left"/>
    </xf>
    <xf numFmtId="14" fontId="4" fillId="11" borderId="1" xfId="0" applyNumberFormat="1" applyFont="1" applyFill="1" applyBorder="1" applyAlignment="1">
      <alignment horizontal="center"/>
    </xf>
    <xf numFmtId="0" fontId="4" fillId="11" borderId="6" xfId="0" applyFont="1" applyFill="1" applyBorder="1" applyAlignment="1">
      <alignment vertical="center"/>
    </xf>
    <xf numFmtId="0" fontId="2" fillId="10" borderId="8" xfId="0" applyFont="1" applyFill="1" applyBorder="1"/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0" fontId="4" fillId="7" borderId="6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4" fillId="11" borderId="1" xfId="0" applyFont="1" applyFill="1" applyBorder="1"/>
    <xf numFmtId="0" fontId="23" fillId="11" borderId="6" xfId="0" applyFont="1" applyFill="1" applyBorder="1" applyAlignment="1">
      <alignment vertical="center"/>
    </xf>
    <xf numFmtId="0" fontId="0" fillId="0" borderId="1" xfId="0" applyBorder="1"/>
    <xf numFmtId="0" fontId="10" fillId="9" borderId="6" xfId="0" applyFont="1" applyFill="1" applyBorder="1"/>
    <xf numFmtId="0" fontId="10" fillId="7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2" fillId="10" borderId="1" xfId="0" applyFont="1" applyFill="1" applyBorder="1"/>
    <xf numFmtId="0" fontId="23" fillId="10" borderId="1" xfId="0" applyFont="1" applyFill="1" applyBorder="1" applyAlignment="1">
      <alignment vertical="center"/>
    </xf>
    <xf numFmtId="0" fontId="4" fillId="10" borderId="8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/>
    <xf numFmtId="0" fontId="4" fillId="11" borderId="1" xfId="0" applyFont="1" applyFill="1" applyBorder="1" applyAlignment="1">
      <alignment horizontal="right"/>
    </xf>
    <xf numFmtId="0" fontId="4" fillId="11" borderId="6" xfId="0" applyFont="1" applyFill="1" applyBorder="1"/>
    <xf numFmtId="0" fontId="10" fillId="0" borderId="6" xfId="0" applyFont="1" applyBorder="1"/>
    <xf numFmtId="0" fontId="4" fillId="7" borderId="6" xfId="0" applyFont="1" applyFill="1" applyBorder="1"/>
    <xf numFmtId="0" fontId="5" fillId="11" borderId="6" xfId="0" applyFont="1" applyFill="1" applyBorder="1"/>
    <xf numFmtId="0" fontId="5" fillId="7" borderId="6" xfId="0" applyFont="1" applyFill="1" applyBorder="1"/>
    <xf numFmtId="0" fontId="4" fillId="10" borderId="8" xfId="0" applyFont="1" applyFill="1" applyBorder="1"/>
    <xf numFmtId="0" fontId="10" fillId="0" borderId="6" xfId="0" applyFont="1" applyFill="1" applyBorder="1"/>
    <xf numFmtId="0" fontId="10" fillId="0" borderId="3" xfId="0" applyFont="1" applyBorder="1"/>
    <xf numFmtId="0" fontId="4" fillId="11" borderId="2" xfId="0" applyFont="1" applyFill="1" applyBorder="1" applyAlignment="1">
      <alignment horizontal="right"/>
    </xf>
    <xf numFmtId="0" fontId="4" fillId="11" borderId="8" xfId="0" applyFont="1" applyFill="1" applyBorder="1" applyAlignment="1">
      <alignment horizontal="left" vertical="center"/>
    </xf>
    <xf numFmtId="0" fontId="5" fillId="7" borderId="1" xfId="0" applyFont="1" applyFill="1" applyBorder="1"/>
    <xf numFmtId="14" fontId="4" fillId="11" borderId="1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22" fillId="7" borderId="1" xfId="0" applyFont="1" applyFill="1" applyBorder="1" applyAlignment="1">
      <alignment horizontal="left"/>
    </xf>
    <xf numFmtId="0" fontId="0" fillId="7" borderId="1" xfId="0" applyFill="1" applyBorder="1"/>
    <xf numFmtId="0" fontId="8" fillId="3" borderId="2" xfId="0" applyFont="1" applyFill="1" applyBorder="1" applyAlignment="1">
      <alignment horizontal="center" vertical="center"/>
    </xf>
    <xf numFmtId="0" fontId="2" fillId="12" borderId="1" xfId="0" applyFont="1" applyFill="1" applyBorder="1"/>
    <xf numFmtId="0" fontId="0" fillId="12" borderId="1" xfId="0" applyFill="1" applyBorder="1"/>
    <xf numFmtId="14" fontId="4" fillId="12" borderId="1" xfId="0" applyNumberFormat="1" applyFont="1" applyFill="1" applyBorder="1" applyAlignment="1">
      <alignment horizontal="right"/>
    </xf>
    <xf numFmtId="0" fontId="4" fillId="1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2" fillId="12" borderId="1" xfId="0" applyFont="1" applyFill="1" applyBorder="1" applyAlignment="1">
      <alignment horizontal="left"/>
    </xf>
    <xf numFmtId="0" fontId="4" fillId="12" borderId="1" xfId="0" applyFont="1" applyFill="1" applyBorder="1"/>
    <xf numFmtId="0" fontId="3" fillId="9" borderId="0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/>
    </xf>
    <xf numFmtId="0" fontId="10" fillId="11" borderId="1" xfId="0" applyFont="1" applyFill="1" applyBorder="1" applyAlignment="1">
      <alignment horizontal="left"/>
    </xf>
    <xf numFmtId="0" fontId="16" fillId="5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0" fillId="0" borderId="0" xfId="0" applyFont="1"/>
    <xf numFmtId="0" fontId="17" fillId="0" borderId="1" xfId="0" applyFont="1" applyBorder="1" applyAlignment="1">
      <alignment vertical="center"/>
    </xf>
    <xf numFmtId="0" fontId="3" fillId="14" borderId="6" xfId="0" applyFont="1" applyFill="1" applyBorder="1" applyAlignment="1">
      <alignment horizontal="left"/>
    </xf>
    <xf numFmtId="0" fontId="3" fillId="14" borderId="4" xfId="0" applyFont="1" applyFill="1" applyBorder="1" applyAlignment="1">
      <alignment horizontal="left"/>
    </xf>
    <xf numFmtId="0" fontId="17" fillId="0" borderId="1" xfId="0" applyFont="1" applyFill="1" applyBorder="1" applyAlignment="1">
      <alignment wrapText="1"/>
    </xf>
    <xf numFmtId="0" fontId="21" fillId="0" borderId="1" xfId="0" applyFont="1" applyBorder="1" applyAlignment="1">
      <alignment horizontal="left" vertical="center"/>
    </xf>
    <xf numFmtId="0" fontId="24" fillId="0" borderId="8" xfId="0" applyFont="1" applyBorder="1" applyAlignment="1">
      <alignment vertical="center"/>
    </xf>
    <xf numFmtId="0" fontId="16" fillId="7" borderId="1" xfId="0" applyFont="1" applyFill="1" applyBorder="1"/>
    <xf numFmtId="0" fontId="12" fillId="9" borderId="1" xfId="0" applyFont="1" applyFill="1" applyBorder="1" applyAlignment="1">
      <alignment horizontal="left"/>
    </xf>
    <xf numFmtId="0" fontId="18" fillId="9" borderId="1" xfId="0" applyFont="1" applyFill="1" applyBorder="1"/>
    <xf numFmtId="0" fontId="12" fillId="5" borderId="1" xfId="0" applyFont="1" applyFill="1" applyBorder="1" applyAlignment="1">
      <alignment horizontal="left"/>
    </xf>
    <xf numFmtId="0" fontId="18" fillId="5" borderId="1" xfId="0" applyFont="1" applyFill="1" applyBorder="1"/>
    <xf numFmtId="0" fontId="19" fillId="5" borderId="6" xfId="0" applyFont="1" applyFill="1" applyBorder="1"/>
    <xf numFmtId="0" fontId="18" fillId="7" borderId="1" xfId="0" applyFont="1" applyFill="1" applyBorder="1" applyAlignment="1">
      <alignment horizontal="left"/>
    </xf>
    <xf numFmtId="0" fontId="25" fillId="7" borderId="1" xfId="0" applyFont="1" applyFill="1" applyBorder="1" applyAlignment="1">
      <alignment horizontal="left"/>
    </xf>
    <xf numFmtId="0" fontId="26" fillId="7" borderId="1" xfId="0" applyFont="1" applyFill="1" applyBorder="1"/>
    <xf numFmtId="0" fontId="25" fillId="7" borderId="6" xfId="0" applyFont="1" applyFill="1" applyBorder="1" applyAlignment="1">
      <alignment horizontal="left"/>
    </xf>
    <xf numFmtId="0" fontId="0" fillId="9" borderId="1" xfId="0" applyFill="1" applyBorder="1"/>
    <xf numFmtId="0" fontId="10" fillId="9" borderId="2" xfId="0" applyFont="1" applyFill="1" applyBorder="1" applyAlignment="1">
      <alignment horizontal="left"/>
    </xf>
    <xf numFmtId="0" fontId="10" fillId="9" borderId="3" xfId="0" applyFont="1" applyFill="1" applyBorder="1"/>
    <xf numFmtId="0" fontId="10" fillId="9" borderId="3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 wrapText="1"/>
    </xf>
    <xf numFmtId="0" fontId="17" fillId="9" borderId="6" xfId="0" applyFont="1" applyFill="1" applyBorder="1"/>
    <xf numFmtId="0" fontId="10" fillId="9" borderId="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4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wrapText="1"/>
    </xf>
    <xf numFmtId="0" fontId="8" fillId="7" borderId="6" xfId="0" applyFont="1" applyFill="1" applyBorder="1"/>
    <xf numFmtId="0" fontId="12" fillId="9" borderId="6" xfId="0" applyFont="1" applyFill="1" applyBorder="1"/>
    <xf numFmtId="0" fontId="4" fillId="7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left"/>
    </xf>
    <xf numFmtId="0" fontId="4" fillId="12" borderId="6" xfId="0" applyFont="1" applyFill="1" applyBorder="1" applyAlignment="1">
      <alignment horizontal="right"/>
    </xf>
    <xf numFmtId="0" fontId="10" fillId="9" borderId="2" xfId="0" applyFont="1" applyFill="1" applyBorder="1"/>
    <xf numFmtId="0" fontId="10" fillId="9" borderId="8" xfId="0" applyFont="1" applyFill="1" applyBorder="1" applyAlignment="1">
      <alignment vertical="center"/>
    </xf>
    <xf numFmtId="0" fontId="10" fillId="9" borderId="8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21" fillId="9" borderId="1" xfId="0" applyFont="1" applyFill="1" applyBorder="1" applyAlignment="1">
      <alignment horizontal="left"/>
    </xf>
    <xf numFmtId="0" fontId="8" fillId="9" borderId="0" xfId="0" applyFont="1" applyFill="1" applyBorder="1" applyAlignment="1">
      <alignment horizontal="center" vertical="center"/>
    </xf>
    <xf numFmtId="0" fontId="0" fillId="0" borderId="0" xfId="0" applyBorder="1"/>
    <xf numFmtId="0" fontId="3" fillId="15" borderId="6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0" fillId="15" borderId="6" xfId="0" applyFont="1" applyFill="1" applyBorder="1" applyAlignment="1">
      <alignment horizontal="left"/>
    </xf>
    <xf numFmtId="0" fontId="20" fillId="15" borderId="4" xfId="0" applyFont="1" applyFill="1" applyBorder="1" applyAlignment="1">
      <alignment horizontal="left"/>
    </xf>
    <xf numFmtId="0" fontId="20" fillId="15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/>
    </xf>
    <xf numFmtId="0" fontId="0" fillId="9" borderId="0" xfId="0" applyFill="1"/>
    <xf numFmtId="0" fontId="10" fillId="0" borderId="7" xfId="0" applyFont="1" applyBorder="1" applyAlignment="1">
      <alignment horizontal="left"/>
    </xf>
    <xf numFmtId="0" fontId="5" fillId="5" borderId="1" xfId="0" applyFont="1" applyFill="1" applyBorder="1" applyAlignment="1">
      <alignment horizontal="center" vertical="top" wrapText="1"/>
    </xf>
    <xf numFmtId="4" fontId="19" fillId="15" borderId="1" xfId="0" applyNumberFormat="1" applyFont="1" applyFill="1" applyBorder="1" applyAlignment="1"/>
    <xf numFmtId="4" fontId="19" fillId="13" borderId="1" xfId="0" applyNumberFormat="1" applyFont="1" applyFill="1" applyBorder="1" applyAlignment="1"/>
    <xf numFmtId="4" fontId="8" fillId="15" borderId="1" xfId="0" applyNumberFormat="1" applyFont="1" applyFill="1" applyBorder="1" applyAlignment="1"/>
    <xf numFmtId="4" fontId="8" fillId="15" borderId="1" xfId="0" applyNumberFormat="1" applyFont="1" applyFill="1" applyBorder="1" applyAlignment="1">
      <alignment horizontal="right"/>
    </xf>
    <xf numFmtId="4" fontId="8" fillId="15" borderId="3" xfId="0" applyNumberFormat="1" applyFont="1" applyFill="1" applyBorder="1" applyAlignment="1">
      <alignment horizontal="right"/>
    </xf>
    <xf numFmtId="4" fontId="8" fillId="16" borderId="3" xfId="0" applyNumberFormat="1" applyFont="1" applyFill="1" applyBorder="1" applyAlignment="1">
      <alignment horizontal="right"/>
    </xf>
    <xf numFmtId="4" fontId="8" fillId="14" borderId="1" xfId="0" applyNumberFormat="1" applyFont="1" applyFill="1" applyBorder="1" applyAlignment="1">
      <alignment horizontal="right"/>
    </xf>
    <xf numFmtId="4" fontId="4" fillId="9" borderId="0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4" fontId="21" fillId="3" borderId="1" xfId="0" applyNumberFormat="1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4" fontId="12" fillId="0" borderId="1" xfId="0" applyNumberFormat="1" applyFont="1" applyBorder="1" applyAlignment="1">
      <alignment vertical="center"/>
    </xf>
    <xf numFmtId="4" fontId="8" fillId="5" borderId="1" xfId="0" applyNumberFormat="1" applyFont="1" applyFill="1" applyBorder="1"/>
    <xf numFmtId="4" fontId="10" fillId="0" borderId="1" xfId="0" applyNumberFormat="1" applyFont="1" applyBorder="1"/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 wrapText="1"/>
    </xf>
    <xf numFmtId="4" fontId="11" fillId="8" borderId="2" xfId="0" applyNumberFormat="1" applyFont="1" applyFill="1" applyBorder="1" applyAlignment="1">
      <alignment horizontal="right"/>
    </xf>
    <xf numFmtId="4" fontId="10" fillId="9" borderId="1" xfId="0" applyNumberFormat="1" applyFont="1" applyFill="1" applyBorder="1" applyAlignment="1">
      <alignment horizontal="right"/>
    </xf>
    <xf numFmtId="4" fontId="10" fillId="9" borderId="1" xfId="0" applyNumberFormat="1" applyFont="1" applyFill="1" applyBorder="1"/>
    <xf numFmtId="4" fontId="8" fillId="8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/>
    <xf numFmtId="4" fontId="12" fillId="0" borderId="1" xfId="0" applyNumberFormat="1" applyFont="1" applyBorder="1" applyAlignment="1"/>
    <xf numFmtId="4" fontId="8" fillId="7" borderId="1" xfId="0" applyNumberFormat="1" applyFont="1" applyFill="1" applyBorder="1" applyAlignment="1">
      <alignment horizontal="right"/>
    </xf>
    <xf numFmtId="4" fontId="19" fillId="6" borderId="1" xfId="0" applyNumberFormat="1" applyFont="1" applyFill="1" applyBorder="1" applyAlignment="1">
      <alignment horizontal="right" vertical="center"/>
    </xf>
    <xf numFmtId="4" fontId="16" fillId="6" borderId="1" xfId="0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>
      <alignment horizontal="right"/>
    </xf>
    <xf numFmtId="4" fontId="11" fillId="2" borderId="13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1" fillId="11" borderId="1" xfId="0" applyNumberFormat="1" applyFont="1" applyFill="1" applyBorder="1" applyAlignment="1">
      <alignment horizontal="right" vertical="center"/>
    </xf>
    <xf numFmtId="4" fontId="8" fillId="7" borderId="1" xfId="0" applyNumberFormat="1" applyFont="1" applyFill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8" fillId="7" borderId="3" xfId="0" applyNumberFormat="1" applyFont="1" applyFill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/>
    </xf>
    <xf numFmtId="4" fontId="11" fillId="11" borderId="2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right" vertical="center"/>
    </xf>
    <xf numFmtId="4" fontId="4" fillId="10" borderId="1" xfId="0" applyNumberFormat="1" applyFont="1" applyFill="1" applyBorder="1" applyAlignment="1">
      <alignment horizontal="right" vertical="center"/>
    </xf>
    <xf numFmtId="4" fontId="29" fillId="11" borderId="1" xfId="0" applyNumberFormat="1" applyFont="1" applyFill="1" applyBorder="1" applyAlignment="1">
      <alignment horizontal="right" vertical="center"/>
    </xf>
    <xf numFmtId="4" fontId="23" fillId="10" borderId="1" xfId="0" applyNumberFormat="1" applyFont="1" applyFill="1" applyBorder="1" applyAlignment="1">
      <alignment horizontal="right" vertical="center"/>
    </xf>
    <xf numFmtId="4" fontId="10" fillId="9" borderId="8" xfId="0" applyNumberFormat="1" applyFont="1" applyFill="1" applyBorder="1" applyAlignment="1">
      <alignment horizontal="right" vertical="center"/>
    </xf>
    <xf numFmtId="4" fontId="4" fillId="10" borderId="2" xfId="0" applyNumberFormat="1" applyFont="1" applyFill="1" applyBorder="1" applyAlignment="1">
      <alignment horizontal="right"/>
    </xf>
    <xf numFmtId="4" fontId="11" fillId="11" borderId="1" xfId="0" applyNumberFormat="1" applyFont="1" applyFill="1" applyBorder="1" applyAlignment="1">
      <alignment horizontal="right"/>
    </xf>
    <xf numFmtId="4" fontId="8" fillId="9" borderId="1" xfId="0" applyNumberFormat="1" applyFont="1" applyFill="1" applyBorder="1" applyAlignment="1">
      <alignment horizontal="right"/>
    </xf>
    <xf numFmtId="4" fontId="11" fillId="10" borderId="2" xfId="0" applyNumberFormat="1" applyFont="1" applyFill="1" applyBorder="1" applyAlignment="1">
      <alignment horizontal="right"/>
    </xf>
    <xf numFmtId="4" fontId="8" fillId="11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11" fillId="11" borderId="2" xfId="0" applyNumberFormat="1" applyFont="1" applyFill="1" applyBorder="1" applyAlignment="1">
      <alignment horizontal="right"/>
    </xf>
    <xf numFmtId="4" fontId="12" fillId="9" borderId="1" xfId="0" applyNumberFormat="1" applyFont="1" applyFill="1" applyBorder="1" applyAlignment="1">
      <alignment horizontal="right"/>
    </xf>
    <xf numFmtId="4" fontId="19" fillId="5" borderId="1" xfId="0" applyNumberFormat="1" applyFont="1" applyFill="1" applyBorder="1" applyAlignment="1">
      <alignment horizontal="right"/>
    </xf>
    <xf numFmtId="4" fontId="8" fillId="7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/>
    </xf>
    <xf numFmtId="4" fontId="10" fillId="9" borderId="1" xfId="0" applyNumberFormat="1" applyFont="1" applyFill="1" applyBorder="1" applyAlignment="1">
      <alignment horizontal="right" vertical="center"/>
    </xf>
    <xf numFmtId="4" fontId="8" fillId="12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vertical="top"/>
    </xf>
    <xf numFmtId="4" fontId="21" fillId="9" borderId="1" xfId="0" applyNumberFormat="1" applyFont="1" applyFill="1" applyBorder="1" applyAlignment="1">
      <alignment horizontal="center" vertical="center"/>
    </xf>
    <xf numFmtId="4" fontId="8" fillId="13" borderId="2" xfId="0" applyNumberFormat="1" applyFont="1" applyFill="1" applyBorder="1" applyAlignment="1"/>
    <xf numFmtId="4" fontId="8" fillId="13" borderId="3" xfId="0" applyNumberFormat="1" applyFont="1" applyFill="1" applyBorder="1" applyAlignment="1"/>
    <xf numFmtId="4" fontId="8" fillId="2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 vertical="center"/>
    </xf>
    <xf numFmtId="4" fontId="10" fillId="0" borderId="0" xfId="0" applyNumberFormat="1" applyFont="1"/>
    <xf numFmtId="4" fontId="10" fillId="0" borderId="1" xfId="0" applyNumberFormat="1" applyFont="1" applyFill="1" applyBorder="1" applyAlignment="1">
      <alignment horizontal="right" vertical="center"/>
    </xf>
    <xf numFmtId="4" fontId="8" fillId="12" borderId="1" xfId="0" applyNumberFormat="1" applyFont="1" applyFill="1" applyBorder="1" applyAlignment="1">
      <alignment horizontal="right" vertical="center"/>
    </xf>
    <xf numFmtId="4" fontId="21" fillId="9" borderId="1" xfId="0" applyNumberFormat="1" applyFont="1" applyFill="1" applyBorder="1" applyAlignment="1">
      <alignment horizontal="right" vertical="center"/>
    </xf>
    <xf numFmtId="0" fontId="4" fillId="12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left" vertical="center"/>
    </xf>
    <xf numFmtId="4" fontId="15" fillId="9" borderId="0" xfId="0" applyNumberFormat="1" applyFont="1" applyFill="1" applyBorder="1" applyAlignment="1">
      <alignment horizontal="right"/>
    </xf>
    <xf numFmtId="4" fontId="0" fillId="9" borderId="0" xfId="0" applyNumberFormat="1" applyFill="1" applyBorder="1"/>
    <xf numFmtId="4" fontId="8" fillId="9" borderId="0" xfId="0" applyNumberFormat="1" applyFont="1" applyFill="1" applyBorder="1" applyAlignment="1">
      <alignment horizontal="right"/>
    </xf>
    <xf numFmtId="4" fontId="8" fillId="1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/>
    <xf numFmtId="4" fontId="10" fillId="9" borderId="1" xfId="0" applyNumberFormat="1" applyFont="1" applyFill="1" applyBorder="1" applyAlignment="1">
      <alignment horizontal="left"/>
    </xf>
    <xf numFmtId="0" fontId="10" fillId="9" borderId="1" xfId="0" applyFont="1" applyFill="1" applyBorder="1" applyAlignment="1">
      <alignment horizontal="right"/>
    </xf>
    <xf numFmtId="4" fontId="10" fillId="10" borderId="1" xfId="0" applyNumberFormat="1" applyFont="1" applyFill="1" applyBorder="1" applyAlignment="1">
      <alignment vertical="center"/>
    </xf>
    <xf numFmtId="0" fontId="10" fillId="10" borderId="1" xfId="0" applyFont="1" applyFill="1" applyBorder="1" applyAlignment="1">
      <alignment horizontal="left" vertical="top"/>
    </xf>
    <xf numFmtId="0" fontId="10" fillId="10" borderId="1" xfId="0" applyFont="1" applyFill="1" applyBorder="1" applyAlignment="1">
      <alignment vertical="top"/>
    </xf>
    <xf numFmtId="0" fontId="16" fillId="10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top" wrapText="1"/>
    </xf>
    <xf numFmtId="4" fontId="8" fillId="11" borderId="6" xfId="0" applyNumberFormat="1" applyFont="1" applyFill="1" applyBorder="1" applyAlignment="1">
      <alignment horizontal="right" vertical="center"/>
    </xf>
    <xf numFmtId="0" fontId="4" fillId="17" borderId="1" xfId="0" applyFont="1" applyFill="1" applyBorder="1" applyAlignment="1">
      <alignment horizontal="left"/>
    </xf>
    <xf numFmtId="0" fontId="2" fillId="17" borderId="1" xfId="0" applyFont="1" applyFill="1" applyBorder="1"/>
    <xf numFmtId="0" fontId="4" fillId="17" borderId="1" xfId="0" applyFont="1" applyFill="1" applyBorder="1" applyAlignment="1">
      <alignment vertical="center"/>
    </xf>
    <xf numFmtId="4" fontId="11" fillId="17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4" fontId="21" fillId="3" borderId="0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right" wrapText="1"/>
    </xf>
    <xf numFmtId="4" fontId="12" fillId="0" borderId="1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0" fillId="0" borderId="6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vertical="center"/>
    </xf>
    <xf numFmtId="0" fontId="10" fillId="9" borderId="6" xfId="0" applyNumberFormat="1" applyFont="1" applyFill="1" applyBorder="1" applyAlignment="1">
      <alignment horizontal="left"/>
    </xf>
    <xf numFmtId="49" fontId="4" fillId="12" borderId="6" xfId="0" applyNumberFormat="1" applyFont="1" applyFill="1" applyBorder="1" applyAlignment="1">
      <alignment horizontal="right"/>
    </xf>
    <xf numFmtId="4" fontId="21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4" fontId="10" fillId="5" borderId="1" xfId="0" applyNumberFormat="1" applyFont="1" applyFill="1" applyBorder="1" applyAlignment="1">
      <alignment horizontal="right"/>
    </xf>
    <xf numFmtId="0" fontId="21" fillId="0" borderId="6" xfId="0" applyFont="1" applyBorder="1"/>
    <xf numFmtId="0" fontId="3" fillId="2" borderId="14" xfId="0" applyFont="1" applyFill="1" applyBorder="1"/>
    <xf numFmtId="0" fontId="2" fillId="2" borderId="15" xfId="0" applyFont="1" applyFill="1" applyBorder="1"/>
    <xf numFmtId="0" fontId="10" fillId="2" borderId="15" xfId="0" applyFont="1" applyFill="1" applyBorder="1"/>
    <xf numFmtId="4" fontId="10" fillId="2" borderId="15" xfId="0" applyNumberFormat="1" applyFont="1" applyFill="1" applyBorder="1" applyAlignment="1">
      <alignment horizontal="right"/>
    </xf>
    <xf numFmtId="4" fontId="10" fillId="2" borderId="15" xfId="0" applyNumberFormat="1" applyFont="1" applyFill="1" applyBorder="1"/>
    <xf numFmtId="4" fontId="8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10" fillId="1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right" vertical="center"/>
    </xf>
    <xf numFmtId="49" fontId="10" fillId="9" borderId="1" xfId="0" applyNumberFormat="1" applyFont="1" applyFill="1" applyBorder="1" applyAlignment="1">
      <alignment horizontal="left"/>
    </xf>
    <xf numFmtId="4" fontId="12" fillId="0" borderId="3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21" fillId="12" borderId="1" xfId="0" applyNumberFormat="1" applyFont="1" applyFill="1" applyBorder="1" applyAlignment="1">
      <alignment horizontal="right" vertical="center"/>
    </xf>
    <xf numFmtId="4" fontId="19" fillId="15" borderId="0" xfId="0" applyNumberFormat="1" applyFont="1" applyFill="1" applyBorder="1" applyAlignment="1"/>
    <xf numFmtId="4" fontId="19" fillId="13" borderId="0" xfId="0" applyNumberFormat="1" applyFont="1" applyFill="1" applyBorder="1" applyAlignment="1"/>
    <xf numFmtId="4" fontId="8" fillId="16" borderId="0" xfId="0" applyNumberFormat="1" applyFont="1" applyFill="1" applyBorder="1" applyAlignment="1">
      <alignment horizontal="right"/>
    </xf>
    <xf numFmtId="4" fontId="8" fillId="14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4" fontId="8" fillId="8" borderId="0" xfId="0" applyNumberFormat="1" applyFont="1" applyFill="1" applyBorder="1" applyAlignment="1">
      <alignment horizontal="right"/>
    </xf>
    <xf numFmtId="4" fontId="8" fillId="5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5" borderId="0" xfId="0" applyNumberFormat="1" applyFont="1" applyFill="1" applyBorder="1"/>
    <xf numFmtId="4" fontId="11" fillId="8" borderId="0" xfId="0" applyNumberFormat="1" applyFont="1" applyFill="1" applyBorder="1" applyAlignment="1">
      <alignment horizontal="right"/>
    </xf>
    <xf numFmtId="4" fontId="10" fillId="0" borderId="0" xfId="0" applyNumberFormat="1" applyFont="1" applyBorder="1"/>
    <xf numFmtId="4" fontId="8" fillId="7" borderId="0" xfId="0" applyNumberFormat="1" applyFont="1" applyFill="1" applyBorder="1" applyAlignment="1">
      <alignment horizontal="right"/>
    </xf>
    <xf numFmtId="4" fontId="19" fillId="6" borderId="0" xfId="0" applyNumberFormat="1" applyFont="1" applyFill="1" applyBorder="1" applyAlignment="1">
      <alignment horizontal="right" vertical="center"/>
    </xf>
    <xf numFmtId="4" fontId="11" fillId="2" borderId="0" xfId="0" applyNumberFormat="1" applyFont="1" applyFill="1" applyBorder="1" applyAlignment="1">
      <alignment horizontal="right"/>
    </xf>
    <xf numFmtId="4" fontId="8" fillId="8" borderId="0" xfId="0" applyNumberFormat="1" applyFont="1" applyFill="1" applyBorder="1"/>
    <xf numFmtId="4" fontId="8" fillId="5" borderId="0" xfId="0" applyNumberFormat="1" applyFont="1" applyFill="1" applyBorder="1" applyAlignment="1">
      <alignment horizontal="right" vertical="center"/>
    </xf>
    <xf numFmtId="4" fontId="11" fillId="11" borderId="0" xfId="0" applyNumberFormat="1" applyFont="1" applyFill="1" applyBorder="1" applyAlignment="1">
      <alignment horizontal="right" vertical="center"/>
    </xf>
    <xf numFmtId="4" fontId="8" fillId="7" borderId="0" xfId="0" applyNumberFormat="1" applyFont="1" applyFill="1" applyBorder="1" applyAlignment="1">
      <alignment horizontal="right" vertical="center"/>
    </xf>
    <xf numFmtId="4" fontId="8" fillId="10" borderId="0" xfId="0" applyNumberFormat="1" applyFont="1" applyFill="1" applyBorder="1" applyAlignment="1">
      <alignment horizontal="right" vertical="center"/>
    </xf>
    <xf numFmtId="4" fontId="4" fillId="10" borderId="0" xfId="0" applyNumberFormat="1" applyFont="1" applyFill="1" applyBorder="1" applyAlignment="1">
      <alignment horizontal="right" vertical="center"/>
    </xf>
    <xf numFmtId="4" fontId="29" fillId="11" borderId="0" xfId="0" applyNumberFormat="1" applyFont="1" applyFill="1" applyBorder="1" applyAlignment="1">
      <alignment horizontal="right" vertical="center"/>
    </xf>
    <xf numFmtId="4" fontId="23" fillId="10" borderId="0" xfId="0" applyNumberFormat="1" applyFont="1" applyFill="1" applyBorder="1" applyAlignment="1">
      <alignment horizontal="right" vertical="center"/>
    </xf>
    <xf numFmtId="4" fontId="4" fillId="10" borderId="0" xfId="0" applyNumberFormat="1" applyFont="1" applyFill="1" applyBorder="1" applyAlignment="1">
      <alignment horizontal="right"/>
    </xf>
    <xf numFmtId="4" fontId="11" fillId="11" borderId="0" xfId="0" applyNumberFormat="1" applyFont="1" applyFill="1" applyBorder="1" applyAlignment="1">
      <alignment horizontal="right"/>
    </xf>
    <xf numFmtId="4" fontId="11" fillId="10" borderId="0" xfId="0" applyNumberFormat="1" applyFont="1" applyFill="1" applyBorder="1" applyAlignment="1">
      <alignment horizontal="right"/>
    </xf>
    <xf numFmtId="4" fontId="8" fillId="11" borderId="0" xfId="0" applyNumberFormat="1" applyFont="1" applyFill="1" applyBorder="1" applyAlignment="1">
      <alignment horizontal="right"/>
    </xf>
    <xf numFmtId="4" fontId="19" fillId="5" borderId="0" xfId="0" applyNumberFormat="1" applyFont="1" applyFill="1" applyBorder="1" applyAlignment="1">
      <alignment horizontal="right"/>
    </xf>
    <xf numFmtId="4" fontId="11" fillId="17" borderId="0" xfId="0" applyNumberFormat="1" applyFont="1" applyFill="1" applyBorder="1" applyAlignment="1">
      <alignment vertical="center"/>
    </xf>
    <xf numFmtId="4" fontId="8" fillId="11" borderId="0" xfId="0" applyNumberFormat="1" applyFont="1" applyFill="1" applyBorder="1" applyAlignment="1">
      <alignment horizontal="right" vertical="center"/>
    </xf>
    <xf numFmtId="4" fontId="8" fillId="12" borderId="0" xfId="0" applyNumberFormat="1" applyFont="1" applyFill="1" applyBorder="1" applyAlignment="1">
      <alignment horizontal="right"/>
    </xf>
    <xf numFmtId="4" fontId="10" fillId="12" borderId="0" xfId="0" applyNumberFormat="1" applyFont="1" applyFill="1" applyBorder="1" applyAlignment="1">
      <alignment horizontal="right" vertical="center"/>
    </xf>
    <xf numFmtId="4" fontId="8" fillId="12" borderId="0" xfId="0" applyNumberFormat="1" applyFont="1" applyFill="1" applyBorder="1"/>
    <xf numFmtId="4" fontId="8" fillId="12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4" fontId="10" fillId="5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/>
    <xf numFmtId="4" fontId="8" fillId="13" borderId="0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/>
    </xf>
    <xf numFmtId="4" fontId="10" fillId="10" borderId="0" xfId="0" applyNumberFormat="1" applyFont="1" applyFill="1" applyBorder="1" applyAlignment="1">
      <alignment vertical="center"/>
    </xf>
    <xf numFmtId="4" fontId="11" fillId="5" borderId="0" xfId="0" applyNumberFormat="1" applyFont="1" applyFill="1" applyBorder="1" applyAlignment="1">
      <alignment horizontal="right"/>
    </xf>
    <xf numFmtId="4" fontId="10" fillId="9" borderId="0" xfId="0" applyNumberFormat="1" applyFont="1" applyFill="1" applyBorder="1"/>
    <xf numFmtId="0" fontId="10" fillId="0" borderId="2" xfId="0" applyFont="1" applyBorder="1"/>
    <xf numFmtId="0" fontId="21" fillId="0" borderId="8" xfId="0" applyFont="1" applyBorder="1" applyAlignment="1">
      <alignment vertical="center"/>
    </xf>
    <xf numFmtId="4" fontId="12" fillId="0" borderId="2" xfId="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21" fillId="0" borderId="7" xfId="0" applyFont="1" applyBorder="1" applyAlignment="1">
      <alignment vertical="center"/>
    </xf>
    <xf numFmtId="0" fontId="5" fillId="12" borderId="6" xfId="0" applyFont="1" applyFill="1" applyBorder="1"/>
    <xf numFmtId="0" fontId="10" fillId="0" borderId="1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center"/>
    </xf>
    <xf numFmtId="4" fontId="8" fillId="11" borderId="1" xfId="0" applyNumberFormat="1" applyFont="1" applyFill="1" applyBorder="1" applyAlignment="1">
      <alignment horizontal="right" vertical="center"/>
    </xf>
    <xf numFmtId="4" fontId="10" fillId="11" borderId="1" xfId="0" applyNumberFormat="1" applyFont="1" applyFill="1" applyBorder="1"/>
    <xf numFmtId="4" fontId="10" fillId="2" borderId="1" xfId="0" applyNumberFormat="1" applyFont="1" applyFill="1" applyBorder="1"/>
    <xf numFmtId="14" fontId="10" fillId="11" borderId="1" xfId="0" applyNumberFormat="1" applyFont="1" applyFill="1" applyBorder="1"/>
    <xf numFmtId="4" fontId="10" fillId="18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/>
    <xf numFmtId="4" fontId="10" fillId="18" borderId="1" xfId="0" applyNumberFormat="1" applyFont="1" applyFill="1" applyBorder="1" applyAlignment="1">
      <alignment horizontal="right" vertical="center"/>
    </xf>
    <xf numFmtId="0" fontId="20" fillId="13" borderId="2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0" fillId="15" borderId="1" xfId="0" applyFont="1" applyFill="1" applyBorder="1" applyAlignment="1">
      <alignment horizontal="left"/>
    </xf>
    <xf numFmtId="0" fontId="20" fillId="15" borderId="3" xfId="0" applyFont="1" applyFill="1" applyBorder="1" applyAlignment="1">
      <alignment horizontal="left"/>
    </xf>
    <xf numFmtId="0" fontId="3" fillId="14" borderId="6" xfId="0" applyFont="1" applyFill="1" applyBorder="1" applyAlignment="1">
      <alignment horizontal="left"/>
    </xf>
    <xf numFmtId="0" fontId="3" fillId="14" borderId="4" xfId="0" applyFont="1" applyFill="1" applyBorder="1" applyAlignment="1">
      <alignment horizontal="left"/>
    </xf>
    <xf numFmtId="0" fontId="3" fillId="15" borderId="3" xfId="0" applyFont="1" applyFill="1" applyBorder="1" applyAlignment="1">
      <alignment horizontal="left"/>
    </xf>
    <xf numFmtId="0" fontId="3" fillId="16" borderId="9" xfId="0" applyFont="1" applyFill="1" applyBorder="1" applyAlignment="1">
      <alignment horizontal="left"/>
    </xf>
    <xf numFmtId="0" fontId="3" fillId="15" borderId="6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2" fillId="13" borderId="8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left"/>
    </xf>
    <xf numFmtId="0" fontId="2" fillId="13" borderId="11" xfId="0" applyFont="1" applyFill="1" applyBorder="1" applyAlignment="1">
      <alignment horizontal="left"/>
    </xf>
    <xf numFmtId="0" fontId="2" fillId="13" borderId="6" xfId="0" applyFont="1" applyFill="1" applyBorder="1" applyAlignment="1">
      <alignment horizontal="left"/>
    </xf>
    <xf numFmtId="0" fontId="2" fillId="13" borderId="4" xfId="0" applyFont="1" applyFill="1" applyBorder="1" applyAlignment="1">
      <alignment horizontal="left"/>
    </xf>
    <xf numFmtId="0" fontId="2" fillId="13" borderId="5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3300"/>
      <color rgb="FFE6B8B7"/>
      <color rgb="FFFFFF66"/>
      <color rgb="FFFFFF99"/>
      <color rgb="FFFFCC99"/>
      <color rgb="FFC5D9F1"/>
      <color rgb="FFDA9694"/>
      <color rgb="FF963634"/>
      <color rgb="FF913533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1"/>
  <sheetViews>
    <sheetView showGridLines="0" showRowColHeaders="0" tabSelected="1" view="pageBreakPreview" zoomScaleNormal="100" zoomScaleSheetLayoutView="100" workbookViewId="0">
      <selection activeCell="E537" sqref="E537"/>
    </sheetView>
  </sheetViews>
  <sheetFormatPr defaultRowHeight="15" x14ac:dyDescent="0.25"/>
  <cols>
    <col min="1" max="1" width="6.140625" customWidth="1"/>
    <col min="2" max="2" width="9" customWidth="1"/>
    <col min="3" max="3" width="10.140625" customWidth="1"/>
    <col min="4" max="4" width="35" customWidth="1"/>
    <col min="5" max="5" width="14" customWidth="1"/>
    <col min="6" max="6" width="12.85546875" customWidth="1"/>
    <col min="7" max="7" width="12" customWidth="1"/>
    <col min="8" max="8" width="13" customWidth="1"/>
    <col min="9" max="9" width="16.140625" customWidth="1"/>
    <col min="10" max="11" width="13.28515625" customWidth="1"/>
  </cols>
  <sheetData>
    <row r="1" spans="1:11" ht="15.75" x14ac:dyDescent="0.25">
      <c r="A1" s="386" t="s">
        <v>573</v>
      </c>
      <c r="B1" s="386"/>
      <c r="C1" s="386"/>
      <c r="D1" s="386"/>
      <c r="E1" s="386"/>
      <c r="F1" s="386"/>
      <c r="G1" s="386"/>
      <c r="H1" s="386"/>
      <c r="I1" s="386"/>
      <c r="J1" s="326"/>
      <c r="K1" s="326"/>
    </row>
    <row r="2" spans="1:11" ht="15.75" x14ac:dyDescent="0.25">
      <c r="A2" s="386"/>
      <c r="B2" s="386"/>
      <c r="C2" s="386"/>
      <c r="D2" s="386"/>
      <c r="E2" s="386"/>
      <c r="F2" s="386"/>
      <c r="G2" s="386"/>
      <c r="H2" s="386"/>
      <c r="I2" s="386"/>
      <c r="J2" s="326"/>
      <c r="K2" s="326"/>
    </row>
    <row r="3" spans="1:11" ht="15.75" x14ac:dyDescent="0.25">
      <c r="A3" s="1"/>
      <c r="B3" s="1"/>
      <c r="C3" s="1"/>
      <c r="D3" s="1"/>
      <c r="E3" s="199" t="s">
        <v>574</v>
      </c>
      <c r="F3" s="199" t="s">
        <v>499</v>
      </c>
      <c r="G3" s="200" t="s">
        <v>410</v>
      </c>
      <c r="H3" s="200" t="s">
        <v>498</v>
      </c>
      <c r="I3" s="30" t="s">
        <v>377</v>
      </c>
      <c r="J3" s="30"/>
      <c r="K3" s="30"/>
    </row>
    <row r="4" spans="1:11" ht="18.75" x14ac:dyDescent="0.3">
      <c r="A4" s="387" t="s">
        <v>3</v>
      </c>
      <c r="B4" s="387"/>
      <c r="C4" s="387"/>
      <c r="D4" s="387"/>
      <c r="E4" s="208">
        <f>E16</f>
        <v>1344572.1</v>
      </c>
      <c r="F4" s="208">
        <f t="shared" ref="F4:I4" si="0">F16</f>
        <v>0</v>
      </c>
      <c r="G4" s="208">
        <f t="shared" si="0"/>
        <v>0</v>
      </c>
      <c r="H4" s="208">
        <f t="shared" si="0"/>
        <v>0</v>
      </c>
      <c r="I4" s="208">
        <f t="shared" si="0"/>
        <v>1344572.1</v>
      </c>
      <c r="J4" s="328"/>
      <c r="K4" s="328"/>
    </row>
    <row r="5" spans="1:11" ht="18.75" x14ac:dyDescent="0.3">
      <c r="A5" s="387" t="s">
        <v>44</v>
      </c>
      <c r="B5" s="388"/>
      <c r="C5" s="388"/>
      <c r="D5" s="387"/>
      <c r="E5" s="208">
        <f>E110</f>
        <v>356972.08999999997</v>
      </c>
      <c r="F5" s="208">
        <f t="shared" ref="F5:I5" si="1">F110</f>
        <v>0</v>
      </c>
      <c r="G5" s="208">
        <f t="shared" si="1"/>
        <v>0</v>
      </c>
      <c r="H5" s="208">
        <f t="shared" si="1"/>
        <v>0</v>
      </c>
      <c r="I5" s="208">
        <f t="shared" si="1"/>
        <v>356972.08999999997</v>
      </c>
      <c r="J5" s="328"/>
      <c r="K5" s="328"/>
    </row>
    <row r="6" spans="1:11" ht="18.75" x14ac:dyDescent="0.3">
      <c r="A6" s="388" t="s">
        <v>106</v>
      </c>
      <c r="B6" s="388"/>
      <c r="C6" s="388"/>
      <c r="D6" s="388"/>
      <c r="E6" s="208">
        <f>E129</f>
        <v>14000</v>
      </c>
      <c r="F6" s="208">
        <f t="shared" ref="F6:I6" si="2">F129</f>
        <v>0</v>
      </c>
      <c r="G6" s="208">
        <f t="shared" si="2"/>
        <v>0</v>
      </c>
      <c r="H6" s="208">
        <f t="shared" si="2"/>
        <v>0</v>
      </c>
      <c r="I6" s="208">
        <f t="shared" si="2"/>
        <v>14000</v>
      </c>
      <c r="J6" s="328"/>
      <c r="K6" s="328"/>
    </row>
    <row r="7" spans="1:11" ht="18.75" x14ac:dyDescent="0.3">
      <c r="A7" s="201" t="s">
        <v>340</v>
      </c>
      <c r="B7" s="202"/>
      <c r="C7" s="202"/>
      <c r="D7" s="203"/>
      <c r="E7" s="208">
        <f>E533</f>
        <v>148880</v>
      </c>
      <c r="F7" s="208">
        <f t="shared" ref="F7:I7" si="3">F533</f>
        <v>0</v>
      </c>
      <c r="G7" s="208">
        <f t="shared" si="3"/>
        <v>0</v>
      </c>
      <c r="H7" s="208">
        <f t="shared" si="3"/>
        <v>0</v>
      </c>
      <c r="I7" s="208">
        <f t="shared" si="3"/>
        <v>148880</v>
      </c>
      <c r="J7" s="328"/>
      <c r="K7" s="328"/>
    </row>
    <row r="8" spans="1:11" ht="18.75" x14ac:dyDescent="0.3">
      <c r="A8" s="385" t="s">
        <v>260</v>
      </c>
      <c r="B8" s="385"/>
      <c r="C8" s="385"/>
      <c r="D8" s="385"/>
      <c r="E8" s="209">
        <f>SUM(E4:E7)</f>
        <v>1864424.19</v>
      </c>
      <c r="F8" s="209">
        <f t="shared" ref="F8:I8" si="4">SUM(F4:F7)</f>
        <v>0</v>
      </c>
      <c r="G8" s="209">
        <f t="shared" si="4"/>
        <v>0</v>
      </c>
      <c r="H8" s="209">
        <f t="shared" si="4"/>
        <v>0</v>
      </c>
      <c r="I8" s="209">
        <f t="shared" si="4"/>
        <v>1864424.19</v>
      </c>
      <c r="J8" s="329"/>
      <c r="K8" s="329"/>
    </row>
    <row r="9" spans="1:11" ht="18.75" x14ac:dyDescent="0.3">
      <c r="A9" s="393" t="s">
        <v>107</v>
      </c>
      <c r="B9" s="394"/>
      <c r="C9" s="394"/>
      <c r="D9" s="395"/>
      <c r="E9" s="210">
        <f>E138</f>
        <v>786985</v>
      </c>
      <c r="F9" s="210">
        <f>F138</f>
        <v>0</v>
      </c>
      <c r="G9" s="210">
        <f>G138</f>
        <v>0</v>
      </c>
      <c r="H9" s="210">
        <f>H138</f>
        <v>0</v>
      </c>
      <c r="I9" s="210">
        <f t="shared" ref="I9" si="5">I138</f>
        <v>778485</v>
      </c>
      <c r="J9" s="328"/>
      <c r="K9" s="328"/>
    </row>
    <row r="10" spans="1:11" ht="18.75" x14ac:dyDescent="0.3">
      <c r="A10" s="393" t="s">
        <v>217</v>
      </c>
      <c r="B10" s="394"/>
      <c r="C10" s="394"/>
      <c r="D10" s="395"/>
      <c r="E10" s="210">
        <f>E459</f>
        <v>459890</v>
      </c>
      <c r="F10" s="210">
        <f t="shared" ref="F10" si="6">F459</f>
        <v>0</v>
      </c>
      <c r="G10" s="210">
        <f>G459</f>
        <v>0</v>
      </c>
      <c r="H10" s="210">
        <f>H459</f>
        <v>0</v>
      </c>
      <c r="I10" s="210">
        <f t="shared" ref="I10" si="7">I459</f>
        <v>464278</v>
      </c>
      <c r="J10" s="328"/>
      <c r="K10" s="328"/>
    </row>
    <row r="11" spans="1:11" ht="18.75" x14ac:dyDescent="0.3">
      <c r="A11" s="391" t="s">
        <v>245</v>
      </c>
      <c r="B11" s="391"/>
      <c r="C11" s="391"/>
      <c r="D11" s="391"/>
      <c r="E11" s="211">
        <f>E504</f>
        <v>435200</v>
      </c>
      <c r="F11" s="211">
        <f t="shared" ref="F11:I11" si="8">F504</f>
        <v>0</v>
      </c>
      <c r="G11" s="211">
        <f t="shared" si="8"/>
        <v>0</v>
      </c>
      <c r="H11" s="211">
        <f t="shared" si="8"/>
        <v>0</v>
      </c>
      <c r="I11" s="211">
        <f t="shared" si="8"/>
        <v>435200</v>
      </c>
      <c r="J11" s="328"/>
      <c r="K11" s="328"/>
    </row>
    <row r="12" spans="1:11" ht="18.75" x14ac:dyDescent="0.3">
      <c r="A12" s="196" t="s">
        <v>341</v>
      </c>
      <c r="B12" s="197"/>
      <c r="C12" s="197"/>
      <c r="D12" s="198"/>
      <c r="E12" s="212">
        <f>E547</f>
        <v>126716</v>
      </c>
      <c r="F12" s="212">
        <f>F547</f>
        <v>0</v>
      </c>
      <c r="G12" s="212">
        <f>G547</f>
        <v>0</v>
      </c>
      <c r="H12" s="212">
        <f>H547</f>
        <v>0</v>
      </c>
      <c r="I12" s="212">
        <f t="shared" ref="I12" si="9">I547</f>
        <v>126716</v>
      </c>
      <c r="J12" s="328"/>
      <c r="K12" s="328"/>
    </row>
    <row r="13" spans="1:11" ht="18.75" x14ac:dyDescent="0.3">
      <c r="A13" s="392" t="s">
        <v>261</v>
      </c>
      <c r="B13" s="392"/>
      <c r="C13" s="392"/>
      <c r="D13" s="392"/>
      <c r="E13" s="213">
        <f>SUM(E9:E12)</f>
        <v>1808791</v>
      </c>
      <c r="F13" s="213">
        <f t="shared" ref="F13:I13" si="10">SUM(F9:F12)</f>
        <v>0</v>
      </c>
      <c r="G13" s="213">
        <f t="shared" si="10"/>
        <v>0</v>
      </c>
      <c r="H13" s="213">
        <f t="shared" si="10"/>
        <v>0</v>
      </c>
      <c r="I13" s="213">
        <f t="shared" si="10"/>
        <v>1804679</v>
      </c>
      <c r="J13" s="330"/>
      <c r="K13" s="330"/>
    </row>
    <row r="14" spans="1:11" ht="18.75" x14ac:dyDescent="0.3">
      <c r="A14" s="150" t="s">
        <v>262</v>
      </c>
      <c r="B14" s="151"/>
      <c r="C14" s="151"/>
      <c r="D14" s="151"/>
      <c r="E14" s="214">
        <f>E8-E13</f>
        <v>55633.189999999944</v>
      </c>
      <c r="F14" s="214">
        <f t="shared" ref="F14:I14" si="11">F8-F13</f>
        <v>0</v>
      </c>
      <c r="G14" s="214">
        <f t="shared" si="11"/>
        <v>0</v>
      </c>
      <c r="H14" s="214">
        <f t="shared" si="11"/>
        <v>0</v>
      </c>
      <c r="I14" s="214">
        <f t="shared" si="11"/>
        <v>59745.189999999944</v>
      </c>
      <c r="J14" s="331"/>
      <c r="K14" s="331"/>
    </row>
    <row r="15" spans="1:11" ht="18.75" x14ac:dyDescent="0.3">
      <c r="A15" s="139"/>
      <c r="B15" s="139"/>
      <c r="C15" s="139"/>
      <c r="D15" s="139"/>
      <c r="E15" s="215"/>
      <c r="F15" s="278"/>
      <c r="G15" s="279"/>
      <c r="H15" s="279"/>
      <c r="I15" s="280"/>
      <c r="J15" s="280"/>
      <c r="K15" s="280"/>
    </row>
    <row r="16" spans="1:11" ht="18.75" x14ac:dyDescent="0.3">
      <c r="A16" s="54" t="s">
        <v>253</v>
      </c>
      <c r="B16" s="11"/>
      <c r="C16" s="12"/>
      <c r="D16" s="12"/>
      <c r="E16" s="216">
        <f t="shared" ref="E16:I16" si="12">E18+E32+E64+E106</f>
        <v>1344572.1</v>
      </c>
      <c r="F16" s="216">
        <f t="shared" si="12"/>
        <v>0</v>
      </c>
      <c r="G16" s="216">
        <f t="shared" si="12"/>
        <v>0</v>
      </c>
      <c r="H16" s="216">
        <f t="shared" si="12"/>
        <v>0</v>
      </c>
      <c r="I16" s="216">
        <f t="shared" si="12"/>
        <v>1344572.1</v>
      </c>
      <c r="J16" s="332"/>
      <c r="K16" s="332"/>
    </row>
    <row r="17" spans="1:11" x14ac:dyDescent="0.25">
      <c r="A17" s="53" t="s">
        <v>10</v>
      </c>
      <c r="B17" s="53" t="s">
        <v>0</v>
      </c>
      <c r="C17" s="53" t="s">
        <v>1</v>
      </c>
      <c r="D17" s="53" t="s">
        <v>2</v>
      </c>
      <c r="E17" s="217" t="str">
        <f>E3</f>
        <v>Rok 2022 v €</v>
      </c>
      <c r="F17" s="217" t="str">
        <f t="shared" ref="F17:H17" si="13">F3</f>
        <v>1.úprava</v>
      </c>
      <c r="G17" s="217" t="str">
        <f t="shared" si="13"/>
        <v>2. úprava</v>
      </c>
      <c r="H17" s="217" t="str">
        <f t="shared" si="13"/>
        <v>3. úprava</v>
      </c>
      <c r="I17" s="217" t="s">
        <v>377</v>
      </c>
      <c r="J17" s="297"/>
      <c r="K17" s="297"/>
    </row>
    <row r="18" spans="1:11" ht="15.75" x14ac:dyDescent="0.25">
      <c r="A18" s="3"/>
      <c r="B18" s="15"/>
      <c r="C18" s="15">
        <v>100</v>
      </c>
      <c r="D18" s="15" t="s">
        <v>4</v>
      </c>
      <c r="E18" s="218">
        <f>E19+E21+E25</f>
        <v>680615</v>
      </c>
      <c r="F18" s="218">
        <f t="shared" ref="F18:I18" si="14">F19+F21+F25</f>
        <v>0</v>
      </c>
      <c r="G18" s="218">
        <f t="shared" si="14"/>
        <v>0</v>
      </c>
      <c r="H18" s="218">
        <f t="shared" si="14"/>
        <v>0</v>
      </c>
      <c r="I18" s="218">
        <f t="shared" si="14"/>
        <v>680615</v>
      </c>
      <c r="J18" s="333"/>
      <c r="K18" s="333"/>
    </row>
    <row r="19" spans="1:11" ht="15.75" x14ac:dyDescent="0.25">
      <c r="A19" s="4">
        <v>41</v>
      </c>
      <c r="B19" s="6" t="s">
        <v>5</v>
      </c>
      <c r="C19" s="6">
        <v>111</v>
      </c>
      <c r="D19" s="6" t="s">
        <v>309</v>
      </c>
      <c r="E19" s="219">
        <f>SUM(E20)</f>
        <v>566885</v>
      </c>
      <c r="F19" s="219">
        <f t="shared" ref="F19:I19" si="15">SUM(F20)</f>
        <v>0</v>
      </c>
      <c r="G19" s="219">
        <f t="shared" si="15"/>
        <v>0</v>
      </c>
      <c r="H19" s="219">
        <f t="shared" si="15"/>
        <v>0</v>
      </c>
      <c r="I19" s="219">
        <f t="shared" si="15"/>
        <v>566885</v>
      </c>
      <c r="J19" s="334"/>
      <c r="K19" s="334"/>
    </row>
    <row r="20" spans="1:11" x14ac:dyDescent="0.25">
      <c r="A20" s="28">
        <v>41</v>
      </c>
      <c r="B20" s="28"/>
      <c r="C20" s="33">
        <v>111003</v>
      </c>
      <c r="D20" s="35" t="s">
        <v>344</v>
      </c>
      <c r="E20" s="220">
        <v>566885</v>
      </c>
      <c r="F20" s="220"/>
      <c r="G20" s="223"/>
      <c r="H20" s="223"/>
      <c r="I20" s="316">
        <f>E20+F20+G20+H20</f>
        <v>566885</v>
      </c>
      <c r="J20" s="335"/>
      <c r="K20" s="335"/>
    </row>
    <row r="21" spans="1:11" ht="15.75" x14ac:dyDescent="0.25">
      <c r="A21" s="4">
        <v>41</v>
      </c>
      <c r="B21" s="6" t="s">
        <v>5</v>
      </c>
      <c r="C21" s="6">
        <v>121</v>
      </c>
      <c r="D21" s="5" t="s">
        <v>6</v>
      </c>
      <c r="E21" s="221">
        <f>SUM(E22:E24)</f>
        <v>63230</v>
      </c>
      <c r="F21" s="221">
        <f t="shared" ref="F21:I21" si="16">SUM(F22:F24)</f>
        <v>0</v>
      </c>
      <c r="G21" s="221">
        <f t="shared" si="16"/>
        <v>0</v>
      </c>
      <c r="H21" s="221">
        <f t="shared" si="16"/>
        <v>0</v>
      </c>
      <c r="I21" s="221">
        <f t="shared" si="16"/>
        <v>63230</v>
      </c>
      <c r="J21" s="336"/>
      <c r="K21" s="336"/>
    </row>
    <row r="22" spans="1:11" x14ac:dyDescent="0.25">
      <c r="A22" s="19">
        <v>41</v>
      </c>
      <c r="B22" s="19" t="s">
        <v>7</v>
      </c>
      <c r="C22" s="21">
        <v>121001</v>
      </c>
      <c r="D22" s="32" t="s">
        <v>67</v>
      </c>
      <c r="E22" s="222">
        <v>35000</v>
      </c>
      <c r="F22" s="222"/>
      <c r="G22" s="222"/>
      <c r="H22" s="222"/>
      <c r="I22" s="316">
        <f>E22+F22+G22+H22</f>
        <v>35000</v>
      </c>
      <c r="J22" s="335"/>
      <c r="K22" s="335"/>
    </row>
    <row r="23" spans="1:11" x14ac:dyDescent="0.25">
      <c r="A23" s="19">
        <v>41</v>
      </c>
      <c r="B23" s="19" t="s">
        <v>8</v>
      </c>
      <c r="C23" s="21">
        <v>121002</v>
      </c>
      <c r="D23" s="32" t="s">
        <v>68</v>
      </c>
      <c r="E23" s="222">
        <v>28000</v>
      </c>
      <c r="F23" s="222"/>
      <c r="G23" s="222"/>
      <c r="H23" s="222"/>
      <c r="I23" s="316">
        <f>E23+F23+G23+H23</f>
        <v>28000</v>
      </c>
      <c r="J23" s="335"/>
      <c r="K23" s="335"/>
    </row>
    <row r="24" spans="1:11" x14ac:dyDescent="0.25">
      <c r="A24" s="19">
        <v>41</v>
      </c>
      <c r="B24" s="19" t="s">
        <v>9</v>
      </c>
      <c r="C24" s="21">
        <v>121003</v>
      </c>
      <c r="D24" s="32" t="s">
        <v>343</v>
      </c>
      <c r="E24" s="222">
        <v>230</v>
      </c>
      <c r="F24" s="222"/>
      <c r="G24" s="222"/>
      <c r="H24" s="222"/>
      <c r="I24" s="316">
        <f>E24+F24+G24+H24</f>
        <v>230</v>
      </c>
      <c r="J24" s="335"/>
      <c r="K24" s="335"/>
    </row>
    <row r="25" spans="1:11" ht="15.75" x14ac:dyDescent="0.25">
      <c r="A25" s="4">
        <v>41</v>
      </c>
      <c r="B25" s="6" t="s">
        <v>5</v>
      </c>
      <c r="C25" s="6">
        <v>133</v>
      </c>
      <c r="D25" s="5" t="s">
        <v>69</v>
      </c>
      <c r="E25" s="219">
        <f>SUM(E26:E30)</f>
        <v>50500</v>
      </c>
      <c r="F25" s="219">
        <f t="shared" ref="F25:I25" si="17">SUM(F26:F30)</f>
        <v>0</v>
      </c>
      <c r="G25" s="219">
        <f t="shared" si="17"/>
        <v>0</v>
      </c>
      <c r="H25" s="219">
        <f t="shared" si="17"/>
        <v>0</v>
      </c>
      <c r="I25" s="219">
        <f t="shared" si="17"/>
        <v>50500</v>
      </c>
      <c r="J25" s="334"/>
      <c r="K25" s="334"/>
    </row>
    <row r="26" spans="1:11" x14ac:dyDescent="0.25">
      <c r="A26" s="19">
        <v>41</v>
      </c>
      <c r="B26" s="19" t="s">
        <v>11</v>
      </c>
      <c r="C26" s="33">
        <v>133001</v>
      </c>
      <c r="D26" s="35" t="s">
        <v>70</v>
      </c>
      <c r="E26" s="223">
        <v>1750</v>
      </c>
      <c r="F26" s="223"/>
      <c r="G26" s="223"/>
      <c r="H26" s="223"/>
      <c r="I26" s="316">
        <f>E26+F26+G26+H26</f>
        <v>1750</v>
      </c>
      <c r="J26" s="335"/>
      <c r="K26" s="335"/>
    </row>
    <row r="27" spans="1:11" x14ac:dyDescent="0.25">
      <c r="A27" s="19">
        <v>41</v>
      </c>
      <c r="B27" s="19"/>
      <c r="C27" s="33">
        <v>133003</v>
      </c>
      <c r="D27" s="35" t="s">
        <v>463</v>
      </c>
      <c r="E27" s="223">
        <v>300</v>
      </c>
      <c r="F27" s="223"/>
      <c r="G27" s="223"/>
      <c r="H27" s="223"/>
      <c r="I27" s="316">
        <f>E27+F27+G27+H27</f>
        <v>300</v>
      </c>
      <c r="J27" s="335"/>
      <c r="K27" s="335"/>
    </row>
    <row r="28" spans="1:11" x14ac:dyDescent="0.25">
      <c r="A28" s="19">
        <v>41</v>
      </c>
      <c r="B28" s="19"/>
      <c r="C28" s="33">
        <v>133006</v>
      </c>
      <c r="D28" s="35" t="s">
        <v>71</v>
      </c>
      <c r="E28" s="223">
        <v>200</v>
      </c>
      <c r="F28" s="223"/>
      <c r="G28" s="223"/>
      <c r="H28" s="223"/>
      <c r="I28" s="316">
        <f>E28+F28+G28+H28</f>
        <v>200</v>
      </c>
      <c r="J28" s="335"/>
      <c r="K28" s="335"/>
    </row>
    <row r="29" spans="1:11" ht="17.25" customHeight="1" x14ac:dyDescent="0.25">
      <c r="A29" s="19">
        <v>41</v>
      </c>
      <c r="B29" s="19"/>
      <c r="C29" s="33">
        <v>133012</v>
      </c>
      <c r="D29" s="35" t="s">
        <v>72</v>
      </c>
      <c r="E29" s="223">
        <v>250</v>
      </c>
      <c r="F29" s="223"/>
      <c r="G29" s="223"/>
      <c r="H29" s="223"/>
      <c r="I29" s="316">
        <f>E29+F29+G29+H29</f>
        <v>250</v>
      </c>
      <c r="J29" s="335"/>
      <c r="K29" s="335"/>
    </row>
    <row r="30" spans="1:11" ht="15.75" customHeight="1" x14ac:dyDescent="0.25">
      <c r="A30" s="19">
        <v>41</v>
      </c>
      <c r="B30" s="34" t="s">
        <v>57</v>
      </c>
      <c r="C30" s="33">
        <v>133013</v>
      </c>
      <c r="D30" s="35" t="s">
        <v>342</v>
      </c>
      <c r="E30" s="224">
        <v>48000</v>
      </c>
      <c r="F30" s="223"/>
      <c r="G30" s="223"/>
      <c r="H30" s="223"/>
      <c r="I30" s="316">
        <f>E30+F30+G30+H30</f>
        <v>48000</v>
      </c>
      <c r="J30" s="335"/>
      <c r="K30" s="335"/>
    </row>
    <row r="31" spans="1:11" ht="24.75" customHeight="1" x14ac:dyDescent="0.25">
      <c r="A31" s="53" t="s">
        <v>10</v>
      </c>
      <c r="B31" s="53" t="s">
        <v>0</v>
      </c>
      <c r="C31" s="53" t="s">
        <v>1</v>
      </c>
      <c r="D31" s="53" t="s">
        <v>2</v>
      </c>
      <c r="E31" s="217" t="str">
        <f>E17</f>
        <v>Rok 2022 v €</v>
      </c>
      <c r="F31" s="217" t="str">
        <f t="shared" ref="F31:H31" si="18">F17</f>
        <v>1.úprava</v>
      </c>
      <c r="G31" s="217" t="str">
        <f t="shared" si="18"/>
        <v>2. úprava</v>
      </c>
      <c r="H31" s="217" t="str">
        <f t="shared" si="18"/>
        <v>3. úprava</v>
      </c>
      <c r="I31" s="217" t="s">
        <v>377</v>
      </c>
      <c r="J31" s="297"/>
      <c r="K31" s="297"/>
    </row>
    <row r="32" spans="1:11" ht="15.75" x14ac:dyDescent="0.25">
      <c r="A32" s="10"/>
      <c r="B32" s="16"/>
      <c r="C32" s="16">
        <v>200</v>
      </c>
      <c r="D32" s="16" t="s">
        <v>12</v>
      </c>
      <c r="E32" s="225">
        <f>E33+E38+E41+E43+E53+E55</f>
        <v>141200</v>
      </c>
      <c r="F32" s="225">
        <f t="shared" ref="F32:H32" si="19">F33+F38+F41+F43+F53+F55</f>
        <v>0</v>
      </c>
      <c r="G32" s="225">
        <f t="shared" si="19"/>
        <v>0</v>
      </c>
      <c r="H32" s="225">
        <f t="shared" si="19"/>
        <v>0</v>
      </c>
      <c r="I32" s="225">
        <f>I33+I38+I41+I43+I53+I55</f>
        <v>141200</v>
      </c>
      <c r="J32" s="337"/>
      <c r="K32" s="337"/>
    </row>
    <row r="33" spans="1:11" ht="15.75" x14ac:dyDescent="0.25">
      <c r="A33" s="4">
        <v>41</v>
      </c>
      <c r="B33" s="6" t="s">
        <v>13</v>
      </c>
      <c r="C33" s="6">
        <v>212</v>
      </c>
      <c r="D33" s="6" t="s">
        <v>14</v>
      </c>
      <c r="E33" s="219">
        <f>SUM(E34:E37)</f>
        <v>76000</v>
      </c>
      <c r="F33" s="219">
        <f t="shared" ref="F33:I33" si="20">SUM(F34:F37)</f>
        <v>0</v>
      </c>
      <c r="G33" s="219">
        <f t="shared" si="20"/>
        <v>0</v>
      </c>
      <c r="H33" s="219">
        <f t="shared" si="20"/>
        <v>0</v>
      </c>
      <c r="I33" s="219">
        <f t="shared" si="20"/>
        <v>76000</v>
      </c>
      <c r="J33" s="334"/>
      <c r="K33" s="334"/>
    </row>
    <row r="34" spans="1:11" x14ac:dyDescent="0.25">
      <c r="A34" s="19">
        <v>41</v>
      </c>
      <c r="B34" s="19" t="s">
        <v>15</v>
      </c>
      <c r="C34" s="21">
        <v>212002</v>
      </c>
      <c r="D34" s="32" t="s">
        <v>73</v>
      </c>
      <c r="E34" s="222">
        <v>2500</v>
      </c>
      <c r="F34" s="222"/>
      <c r="G34" s="222"/>
      <c r="H34" s="222"/>
      <c r="I34" s="316">
        <f>E34+F34+G34+H34</f>
        <v>2500</v>
      </c>
      <c r="J34" s="335"/>
      <c r="K34" s="335"/>
    </row>
    <row r="35" spans="1:11" x14ac:dyDescent="0.25">
      <c r="A35" s="19">
        <v>41</v>
      </c>
      <c r="B35" s="19" t="s">
        <v>16</v>
      </c>
      <c r="C35" s="21">
        <v>212003</v>
      </c>
      <c r="D35" s="32" t="s">
        <v>501</v>
      </c>
      <c r="E35" s="295">
        <v>18000</v>
      </c>
      <c r="F35" s="222"/>
      <c r="G35" s="222"/>
      <c r="H35" s="222"/>
      <c r="I35" s="316">
        <f>E35+F35+G35+H35</f>
        <v>18000</v>
      </c>
      <c r="J35" s="335"/>
      <c r="K35" s="335"/>
    </row>
    <row r="36" spans="1:11" x14ac:dyDescent="0.25">
      <c r="A36" s="19">
        <v>41</v>
      </c>
      <c r="B36" s="19" t="s">
        <v>17</v>
      </c>
      <c r="C36" s="21" t="s">
        <v>18</v>
      </c>
      <c r="D36" s="32" t="s">
        <v>74</v>
      </c>
      <c r="E36" s="222">
        <v>55000</v>
      </c>
      <c r="F36" s="222"/>
      <c r="G36" s="222"/>
      <c r="H36" s="222"/>
      <c r="I36" s="316">
        <f>E36+F36+G36+H36</f>
        <v>55000</v>
      </c>
      <c r="J36" s="335"/>
      <c r="K36" s="335"/>
    </row>
    <row r="37" spans="1:11" x14ac:dyDescent="0.25">
      <c r="A37" s="28">
        <v>41</v>
      </c>
      <c r="B37" s="55" t="s">
        <v>13</v>
      </c>
      <c r="C37" s="33">
        <v>212004</v>
      </c>
      <c r="D37" s="32" t="s">
        <v>379</v>
      </c>
      <c r="E37" s="223">
        <v>500</v>
      </c>
      <c r="F37" s="223"/>
      <c r="G37" s="223"/>
      <c r="H37" s="223"/>
      <c r="I37" s="316">
        <f>E37+F37+G37+H37</f>
        <v>500</v>
      </c>
      <c r="J37" s="335"/>
      <c r="K37" s="335"/>
    </row>
    <row r="38" spans="1:11" ht="15.75" x14ac:dyDescent="0.25">
      <c r="A38" s="4">
        <v>41</v>
      </c>
      <c r="B38" s="6"/>
      <c r="C38" s="6">
        <v>221</v>
      </c>
      <c r="D38" s="6" t="s">
        <v>20</v>
      </c>
      <c r="E38" s="219">
        <f>SUM(E39:E40)</f>
        <v>4200</v>
      </c>
      <c r="F38" s="219">
        <f t="shared" ref="F38:I38" si="21">SUM(F39:F40)</f>
        <v>0</v>
      </c>
      <c r="G38" s="219">
        <f t="shared" si="21"/>
        <v>0</v>
      </c>
      <c r="H38" s="219">
        <f t="shared" si="21"/>
        <v>0</v>
      </c>
      <c r="I38" s="219">
        <f t="shared" si="21"/>
        <v>4200</v>
      </c>
      <c r="J38" s="334"/>
      <c r="K38" s="334"/>
    </row>
    <row r="39" spans="1:11" x14ac:dyDescent="0.25">
      <c r="A39" s="19">
        <v>41</v>
      </c>
      <c r="B39" s="21">
        <v>633</v>
      </c>
      <c r="C39" s="21">
        <v>221004</v>
      </c>
      <c r="D39" s="36" t="s">
        <v>75</v>
      </c>
      <c r="E39" s="222">
        <v>2500</v>
      </c>
      <c r="F39" s="222"/>
      <c r="G39" s="222"/>
      <c r="H39" s="222"/>
      <c r="I39" s="316">
        <f>E39+F39+G39+H39</f>
        <v>2500</v>
      </c>
      <c r="J39" s="335"/>
      <c r="K39" s="335"/>
    </row>
    <row r="40" spans="1:11" x14ac:dyDescent="0.25">
      <c r="A40" s="56" t="s">
        <v>21</v>
      </c>
      <c r="B40" s="21">
        <v>633</v>
      </c>
      <c r="C40" s="33">
        <v>221004</v>
      </c>
      <c r="D40" s="36" t="s">
        <v>76</v>
      </c>
      <c r="E40" s="222">
        <v>1700</v>
      </c>
      <c r="F40" s="222"/>
      <c r="G40" s="222"/>
      <c r="H40" s="222"/>
      <c r="I40" s="316">
        <f>E40+F40+G40+H40</f>
        <v>1700</v>
      </c>
      <c r="J40" s="335"/>
      <c r="K40" s="335"/>
    </row>
    <row r="41" spans="1:11" ht="15.75" x14ac:dyDescent="0.25">
      <c r="A41" s="4">
        <v>41</v>
      </c>
      <c r="B41" s="6" t="s">
        <v>22</v>
      </c>
      <c r="C41" s="6">
        <v>222</v>
      </c>
      <c r="D41" s="6" t="s">
        <v>77</v>
      </c>
      <c r="E41" s="219">
        <f>SUM(E42)</f>
        <v>50</v>
      </c>
      <c r="F41" s="219">
        <f t="shared" ref="F41:I41" si="22">SUM(F42)</f>
        <v>0</v>
      </c>
      <c r="G41" s="219">
        <f t="shared" si="22"/>
        <v>0</v>
      </c>
      <c r="H41" s="219">
        <f t="shared" si="22"/>
        <v>0</v>
      </c>
      <c r="I41" s="219">
        <f t="shared" si="22"/>
        <v>50</v>
      </c>
      <c r="J41" s="334"/>
      <c r="K41" s="334"/>
    </row>
    <row r="42" spans="1:11" x14ac:dyDescent="0.25">
      <c r="A42" s="19">
        <v>41</v>
      </c>
      <c r="B42" s="19"/>
      <c r="C42" s="21">
        <v>222003</v>
      </c>
      <c r="D42" s="32" t="s">
        <v>78</v>
      </c>
      <c r="E42" s="222">
        <v>50</v>
      </c>
      <c r="F42" s="222"/>
      <c r="G42" s="222"/>
      <c r="H42" s="222"/>
      <c r="I42" s="316">
        <f>E42+F42+G42+H42</f>
        <v>50</v>
      </c>
      <c r="J42" s="335"/>
      <c r="K42" s="335"/>
    </row>
    <row r="43" spans="1:11" ht="15.75" customHeight="1" x14ac:dyDescent="0.25">
      <c r="A43" s="4">
        <v>41</v>
      </c>
      <c r="B43" s="6" t="s">
        <v>19</v>
      </c>
      <c r="C43" s="20">
        <v>223</v>
      </c>
      <c r="D43" s="57" t="s">
        <v>79</v>
      </c>
      <c r="E43" s="219">
        <f>SUM(E44:E52)</f>
        <v>42850</v>
      </c>
      <c r="F43" s="219">
        <f t="shared" ref="F43:I43" si="23">SUM(F44:F52)</f>
        <v>0</v>
      </c>
      <c r="G43" s="219">
        <f t="shared" si="23"/>
        <v>0</v>
      </c>
      <c r="H43" s="219">
        <f t="shared" si="23"/>
        <v>0</v>
      </c>
      <c r="I43" s="219">
        <f t="shared" si="23"/>
        <v>42850</v>
      </c>
      <c r="J43" s="334"/>
      <c r="K43" s="334"/>
    </row>
    <row r="44" spans="1:11" x14ac:dyDescent="0.25">
      <c r="A44" s="19">
        <v>41</v>
      </c>
      <c r="B44" s="19"/>
      <c r="C44" s="21">
        <v>223001</v>
      </c>
      <c r="D44" s="32" t="s">
        <v>80</v>
      </c>
      <c r="E44" s="222">
        <v>700</v>
      </c>
      <c r="F44" s="222"/>
      <c r="G44" s="222"/>
      <c r="H44" s="222"/>
      <c r="I44" s="316">
        <f t="shared" ref="I44:I52" si="24">E44+F44+G44+H44</f>
        <v>700</v>
      </c>
      <c r="J44" s="335"/>
      <c r="K44" s="335"/>
    </row>
    <row r="45" spans="1:11" x14ac:dyDescent="0.25">
      <c r="A45" s="19">
        <v>41</v>
      </c>
      <c r="B45" s="19"/>
      <c r="C45" s="19" t="s">
        <v>23</v>
      </c>
      <c r="D45" s="32" t="s">
        <v>81</v>
      </c>
      <c r="E45" s="222">
        <v>50</v>
      </c>
      <c r="F45" s="222"/>
      <c r="G45" s="222"/>
      <c r="H45" s="222"/>
      <c r="I45" s="316">
        <f t="shared" si="24"/>
        <v>50</v>
      </c>
      <c r="J45" s="335"/>
      <c r="K45" s="335"/>
    </row>
    <row r="46" spans="1:11" x14ac:dyDescent="0.25">
      <c r="A46" s="19">
        <v>41</v>
      </c>
      <c r="B46" s="19"/>
      <c r="C46" s="19" t="s">
        <v>24</v>
      </c>
      <c r="D46" s="32" t="s">
        <v>502</v>
      </c>
      <c r="E46" s="222">
        <v>200</v>
      </c>
      <c r="F46" s="222"/>
      <c r="G46" s="222"/>
      <c r="H46" s="222"/>
      <c r="I46" s="316">
        <f t="shared" si="24"/>
        <v>200</v>
      </c>
      <c r="J46" s="335"/>
      <c r="K46" s="335"/>
    </row>
    <row r="47" spans="1:11" x14ac:dyDescent="0.25">
      <c r="A47" s="28">
        <v>41</v>
      </c>
      <c r="B47" s="19"/>
      <c r="C47" s="28" t="s">
        <v>25</v>
      </c>
      <c r="D47" s="32" t="s">
        <v>345</v>
      </c>
      <c r="E47" s="223">
        <v>19000</v>
      </c>
      <c r="F47" s="223"/>
      <c r="G47" s="223"/>
      <c r="H47" s="223"/>
      <c r="I47" s="316">
        <f t="shared" si="24"/>
        <v>19000</v>
      </c>
      <c r="J47" s="335"/>
      <c r="K47" s="335"/>
    </row>
    <row r="48" spans="1:11" ht="15.75" customHeight="1" x14ac:dyDescent="0.25">
      <c r="A48" s="19">
        <v>41</v>
      </c>
      <c r="B48" s="19"/>
      <c r="C48" s="19" t="s">
        <v>26</v>
      </c>
      <c r="D48" s="32" t="s">
        <v>82</v>
      </c>
      <c r="E48" s="222">
        <v>8000</v>
      </c>
      <c r="F48" s="222"/>
      <c r="G48" s="222"/>
      <c r="H48" s="222"/>
      <c r="I48" s="316">
        <f t="shared" si="24"/>
        <v>8000</v>
      </c>
      <c r="J48" s="335"/>
      <c r="K48" s="335"/>
    </row>
    <row r="49" spans="1:11" ht="15.75" customHeight="1" x14ac:dyDescent="0.25">
      <c r="A49" s="19">
        <v>41</v>
      </c>
      <c r="B49" s="19"/>
      <c r="C49" s="19" t="s">
        <v>266</v>
      </c>
      <c r="D49" s="32" t="s">
        <v>267</v>
      </c>
      <c r="E49" s="380">
        <f>150*2*1.5*12</f>
        <v>5400</v>
      </c>
      <c r="F49" s="222"/>
      <c r="G49" s="222"/>
      <c r="H49" s="222"/>
      <c r="I49" s="316">
        <f t="shared" si="24"/>
        <v>5400</v>
      </c>
      <c r="J49" s="335"/>
      <c r="K49" s="335"/>
    </row>
    <row r="50" spans="1:11" ht="15.75" customHeight="1" x14ac:dyDescent="0.25">
      <c r="A50" s="19">
        <v>41</v>
      </c>
      <c r="B50" s="19"/>
      <c r="C50" s="19" t="s">
        <v>310</v>
      </c>
      <c r="D50" s="32" t="s">
        <v>452</v>
      </c>
      <c r="E50" s="222">
        <v>8000</v>
      </c>
      <c r="F50" s="222"/>
      <c r="G50" s="222"/>
      <c r="H50" s="222"/>
      <c r="I50" s="316">
        <f t="shared" si="24"/>
        <v>8000</v>
      </c>
      <c r="J50" s="335"/>
      <c r="K50" s="335"/>
    </row>
    <row r="51" spans="1:11" ht="15.75" customHeight="1" x14ac:dyDescent="0.25">
      <c r="A51" s="19">
        <v>41</v>
      </c>
      <c r="B51" s="19"/>
      <c r="C51" s="21">
        <v>223002</v>
      </c>
      <c r="D51" s="32" t="s">
        <v>83</v>
      </c>
      <c r="E51" s="222">
        <v>1500</v>
      </c>
      <c r="F51" s="222"/>
      <c r="G51" s="222"/>
      <c r="H51" s="222"/>
      <c r="I51" s="316">
        <f t="shared" si="24"/>
        <v>1500</v>
      </c>
      <c r="J51" s="335"/>
      <c r="K51" s="335"/>
    </row>
    <row r="52" spans="1:11" ht="15.75" customHeight="1" x14ac:dyDescent="0.25">
      <c r="A52" s="19">
        <v>41</v>
      </c>
      <c r="B52" s="28" t="s">
        <v>58</v>
      </c>
      <c r="C52" s="33">
        <v>223004</v>
      </c>
      <c r="D52" s="32" t="s">
        <v>84</v>
      </c>
      <c r="E52" s="222">
        <v>0</v>
      </c>
      <c r="F52" s="222"/>
      <c r="G52" s="222"/>
      <c r="H52" s="222"/>
      <c r="I52" s="316">
        <f t="shared" si="24"/>
        <v>0</v>
      </c>
      <c r="J52" s="335"/>
      <c r="K52" s="335"/>
    </row>
    <row r="53" spans="1:11" ht="15.75" x14ac:dyDescent="0.25">
      <c r="A53" s="4">
        <v>41</v>
      </c>
      <c r="B53" s="4"/>
      <c r="C53" s="6">
        <v>240</v>
      </c>
      <c r="D53" s="5" t="s">
        <v>85</v>
      </c>
      <c r="E53" s="219">
        <f>SUM(E54)</f>
        <v>50</v>
      </c>
      <c r="F53" s="219">
        <f t="shared" ref="F53:I53" si="25">SUM(F54)</f>
        <v>0</v>
      </c>
      <c r="G53" s="219">
        <f t="shared" si="25"/>
        <v>0</v>
      </c>
      <c r="H53" s="219">
        <f t="shared" si="25"/>
        <v>0</v>
      </c>
      <c r="I53" s="219">
        <f t="shared" si="25"/>
        <v>50</v>
      </c>
      <c r="J53" s="334"/>
      <c r="K53" s="334"/>
    </row>
    <row r="54" spans="1:11" x14ac:dyDescent="0.25">
      <c r="A54" s="19">
        <v>41</v>
      </c>
      <c r="B54" s="19" t="s">
        <v>59</v>
      </c>
      <c r="C54" s="21">
        <v>243000</v>
      </c>
      <c r="D54" s="32" t="s">
        <v>86</v>
      </c>
      <c r="E54" s="222">
        <v>50</v>
      </c>
      <c r="F54" s="222"/>
      <c r="G54" s="222"/>
      <c r="H54" s="222"/>
      <c r="I54" s="316">
        <f>E54+F54+G54+H54</f>
        <v>50</v>
      </c>
      <c r="J54" s="335"/>
      <c r="K54" s="335"/>
    </row>
    <row r="55" spans="1:11" ht="15.75" x14ac:dyDescent="0.25">
      <c r="A55" s="4"/>
      <c r="B55" s="4"/>
      <c r="C55" s="25">
        <v>292</v>
      </c>
      <c r="D55" s="24" t="s">
        <v>62</v>
      </c>
      <c r="E55" s="219">
        <f>SUM(E56:E62)</f>
        <v>18050</v>
      </c>
      <c r="F55" s="219">
        <f t="shared" ref="F55:I55" si="26">SUM(F56:F62)</f>
        <v>0</v>
      </c>
      <c r="G55" s="219">
        <f t="shared" si="26"/>
        <v>0</v>
      </c>
      <c r="H55" s="219">
        <f t="shared" si="26"/>
        <v>0</v>
      </c>
      <c r="I55" s="219">
        <f t="shared" si="26"/>
        <v>18050</v>
      </c>
      <c r="J55" s="334"/>
      <c r="K55" s="334"/>
    </row>
    <row r="56" spans="1:11" x14ac:dyDescent="0.25">
      <c r="A56" s="284" t="s">
        <v>21</v>
      </c>
      <c r="B56" s="23"/>
      <c r="C56" s="37">
        <v>291006</v>
      </c>
      <c r="D56" s="289" t="s">
        <v>400</v>
      </c>
      <c r="E56" s="226">
        <v>2500</v>
      </c>
      <c r="F56" s="226"/>
      <c r="G56" s="252"/>
      <c r="H56" s="252"/>
      <c r="I56" s="316">
        <f t="shared" ref="I56:I62" si="27">E56+F56+G56+H56</f>
        <v>2500</v>
      </c>
      <c r="J56" s="335"/>
      <c r="K56" s="335"/>
    </row>
    <row r="57" spans="1:11" x14ac:dyDescent="0.25">
      <c r="A57" s="284">
        <v>41</v>
      </c>
      <c r="B57" s="37"/>
      <c r="C57" s="37">
        <v>292012</v>
      </c>
      <c r="D57" s="169" t="s">
        <v>405</v>
      </c>
      <c r="E57" s="226">
        <v>0</v>
      </c>
      <c r="F57" s="226"/>
      <c r="G57" s="283"/>
      <c r="H57" s="283"/>
      <c r="I57" s="316">
        <f t="shared" si="27"/>
        <v>0</v>
      </c>
      <c r="J57" s="335"/>
      <c r="K57" s="335"/>
    </row>
    <row r="58" spans="1:11" ht="15.75" x14ac:dyDescent="0.25">
      <c r="A58" s="23">
        <v>41</v>
      </c>
      <c r="B58" s="112"/>
      <c r="C58" s="37">
        <v>292017</v>
      </c>
      <c r="D58" s="169" t="s">
        <v>299</v>
      </c>
      <c r="E58" s="226">
        <v>0</v>
      </c>
      <c r="F58" s="226"/>
      <c r="G58" s="226"/>
      <c r="H58" s="226"/>
      <c r="I58" s="316">
        <f t="shared" si="27"/>
        <v>0</v>
      </c>
      <c r="J58" s="335"/>
      <c r="K58" s="335"/>
    </row>
    <row r="59" spans="1:11" ht="14.25" customHeight="1" x14ac:dyDescent="0.25">
      <c r="A59" s="23">
        <v>41</v>
      </c>
      <c r="B59" s="167"/>
      <c r="C59" s="168">
        <v>292027</v>
      </c>
      <c r="D59" s="148" t="s">
        <v>87</v>
      </c>
      <c r="E59" s="227">
        <v>2500</v>
      </c>
      <c r="F59" s="227"/>
      <c r="G59" s="227"/>
      <c r="H59" s="227"/>
      <c r="I59" s="316">
        <f t="shared" si="27"/>
        <v>2500</v>
      </c>
      <c r="J59" s="335"/>
      <c r="K59" s="335"/>
    </row>
    <row r="60" spans="1:11" ht="14.25" customHeight="1" x14ac:dyDescent="0.25">
      <c r="A60" s="23">
        <v>41</v>
      </c>
      <c r="B60" s="23"/>
      <c r="C60" s="37" t="s">
        <v>298</v>
      </c>
      <c r="D60" s="19" t="s">
        <v>303</v>
      </c>
      <c r="E60" s="227">
        <v>100</v>
      </c>
      <c r="F60" s="227"/>
      <c r="G60" s="227"/>
      <c r="H60" s="227"/>
      <c r="I60" s="316">
        <f t="shared" si="27"/>
        <v>100</v>
      </c>
      <c r="J60" s="335"/>
      <c r="K60" s="335"/>
    </row>
    <row r="61" spans="1:11" x14ac:dyDescent="0.25">
      <c r="A61" s="19">
        <v>41</v>
      </c>
      <c r="B61" s="98"/>
      <c r="C61" s="21" t="s">
        <v>276</v>
      </c>
      <c r="D61" s="32" t="s">
        <v>277</v>
      </c>
      <c r="E61" s="295">
        <v>12750</v>
      </c>
      <c r="F61" s="295"/>
      <c r="G61" s="222"/>
      <c r="H61" s="222"/>
      <c r="I61" s="316">
        <f t="shared" si="27"/>
        <v>12750</v>
      </c>
      <c r="J61" s="335"/>
      <c r="K61" s="335"/>
    </row>
    <row r="62" spans="1:11" x14ac:dyDescent="0.25">
      <c r="A62" s="19">
        <v>41</v>
      </c>
      <c r="B62" s="317">
        <v>648</v>
      </c>
      <c r="C62" s="21" t="s">
        <v>378</v>
      </c>
      <c r="D62" s="32" t="s">
        <v>529</v>
      </c>
      <c r="E62" s="222">
        <v>200</v>
      </c>
      <c r="F62" s="222"/>
      <c r="G62" s="222"/>
      <c r="H62" s="222"/>
      <c r="I62" s="316">
        <f t="shared" si="27"/>
        <v>200</v>
      </c>
      <c r="J62" s="335"/>
      <c r="K62" s="335"/>
    </row>
    <row r="63" spans="1:11" x14ac:dyDescent="0.25">
      <c r="A63" s="53" t="s">
        <v>10</v>
      </c>
      <c r="B63" s="53" t="s">
        <v>0</v>
      </c>
      <c r="C63" s="53" t="s">
        <v>1</v>
      </c>
      <c r="D63" s="53" t="s">
        <v>2</v>
      </c>
      <c r="E63" s="217" t="str">
        <f>E31</f>
        <v>Rok 2022 v €</v>
      </c>
      <c r="F63" s="217" t="str">
        <f t="shared" ref="F63:H63" si="28">F31</f>
        <v>1.úprava</v>
      </c>
      <c r="G63" s="217" t="str">
        <f t="shared" si="28"/>
        <v>2. úprava</v>
      </c>
      <c r="H63" s="217" t="str">
        <f t="shared" si="28"/>
        <v>3. úprava</v>
      </c>
      <c r="I63" s="217" t="s">
        <v>377</v>
      </c>
      <c r="J63" s="297"/>
      <c r="K63" s="297"/>
    </row>
    <row r="64" spans="1:11" ht="15.75" x14ac:dyDescent="0.25">
      <c r="A64" s="38" t="s">
        <v>27</v>
      </c>
      <c r="B64" s="15" t="s">
        <v>65</v>
      </c>
      <c r="C64" s="15">
        <v>300</v>
      </c>
      <c r="D64" s="15" t="s">
        <v>88</v>
      </c>
      <c r="E64" s="228">
        <f>E65+E68+E96</f>
        <v>497757.1</v>
      </c>
      <c r="F64" s="228">
        <f t="shared" ref="F64:H64" si="29">F65+F68+F96</f>
        <v>0</v>
      </c>
      <c r="G64" s="228">
        <f t="shared" si="29"/>
        <v>0</v>
      </c>
      <c r="H64" s="228">
        <f t="shared" si="29"/>
        <v>0</v>
      </c>
      <c r="I64" s="228">
        <f t="shared" ref="I64" si="30">I65+I68+I96</f>
        <v>497757.1</v>
      </c>
      <c r="J64" s="333"/>
      <c r="K64" s="333"/>
    </row>
    <row r="65" spans="1:11" ht="15.75" x14ac:dyDescent="0.25">
      <c r="A65" s="4"/>
      <c r="B65" s="4" t="s">
        <v>28</v>
      </c>
      <c r="C65" s="6">
        <v>311</v>
      </c>
      <c r="D65" s="5" t="s">
        <v>60</v>
      </c>
      <c r="E65" s="219">
        <f t="shared" ref="E65:I65" si="31">SUM(E66+E67)</f>
        <v>14578</v>
      </c>
      <c r="F65" s="219">
        <f t="shared" si="31"/>
        <v>0</v>
      </c>
      <c r="G65" s="219">
        <f t="shared" si="31"/>
        <v>0</v>
      </c>
      <c r="H65" s="219">
        <f t="shared" si="31"/>
        <v>0</v>
      </c>
      <c r="I65" s="219">
        <f t="shared" si="31"/>
        <v>14578</v>
      </c>
      <c r="J65" s="334"/>
      <c r="K65" s="334"/>
    </row>
    <row r="66" spans="1:11" ht="15.75" customHeight="1" x14ac:dyDescent="0.25">
      <c r="A66" s="56" t="s">
        <v>21</v>
      </c>
      <c r="B66" s="19" t="s">
        <v>27</v>
      </c>
      <c r="C66" s="21">
        <v>311000</v>
      </c>
      <c r="D66" s="32" t="s">
        <v>427</v>
      </c>
      <c r="E66" s="295">
        <v>14578</v>
      </c>
      <c r="F66" s="222"/>
      <c r="G66" s="222"/>
      <c r="H66" s="222"/>
      <c r="I66" s="222">
        <f>E66+F66</f>
        <v>14578</v>
      </c>
      <c r="J66" s="338"/>
      <c r="K66" s="338"/>
    </row>
    <row r="67" spans="1:11" ht="15.75" customHeight="1" x14ac:dyDescent="0.25">
      <c r="A67" s="56"/>
      <c r="B67" s="19"/>
      <c r="C67" s="21"/>
      <c r="D67" s="32"/>
      <c r="E67" s="295"/>
      <c r="F67" s="222"/>
      <c r="G67" s="222"/>
      <c r="H67" s="222"/>
      <c r="I67" s="222">
        <f>C67+D67+E67+F67</f>
        <v>0</v>
      </c>
      <c r="J67" s="338"/>
      <c r="K67" s="338"/>
    </row>
    <row r="68" spans="1:11" ht="15.75" x14ac:dyDescent="0.25">
      <c r="A68" s="4">
        <v>111</v>
      </c>
      <c r="B68" s="4" t="s">
        <v>28</v>
      </c>
      <c r="C68" s="6">
        <v>312</v>
      </c>
      <c r="D68" s="13" t="s">
        <v>61</v>
      </c>
      <c r="E68" s="221">
        <f t="shared" ref="E68:H68" si="32">SUM(E69:E95)</f>
        <v>467479.1</v>
      </c>
      <c r="F68" s="221">
        <f t="shared" si="32"/>
        <v>0</v>
      </c>
      <c r="G68" s="221">
        <f t="shared" si="32"/>
        <v>0</v>
      </c>
      <c r="H68" s="221">
        <f t="shared" si="32"/>
        <v>0</v>
      </c>
      <c r="I68" s="221">
        <f>SUM(I69:I95)</f>
        <v>467479.1</v>
      </c>
      <c r="J68" s="336"/>
      <c r="K68" s="336"/>
    </row>
    <row r="69" spans="1:11" x14ac:dyDescent="0.25">
      <c r="A69" s="18">
        <v>111</v>
      </c>
      <c r="B69" s="28" t="s">
        <v>507</v>
      </c>
      <c r="C69" s="33">
        <v>312001</v>
      </c>
      <c r="D69" s="35" t="s">
        <v>89</v>
      </c>
      <c r="E69" s="229">
        <v>4050</v>
      </c>
      <c r="F69" s="229"/>
      <c r="G69" s="229"/>
      <c r="H69" s="229"/>
      <c r="I69" s="222">
        <f t="shared" ref="I69:I95" si="33">E69+F69</f>
        <v>4050</v>
      </c>
      <c r="J69" s="338"/>
      <c r="K69" s="338"/>
    </row>
    <row r="70" spans="1:11" x14ac:dyDescent="0.25">
      <c r="A70" s="18">
        <v>111</v>
      </c>
      <c r="B70" s="28" t="s">
        <v>507</v>
      </c>
      <c r="C70" s="28" t="s">
        <v>29</v>
      </c>
      <c r="D70" s="35" t="s">
        <v>92</v>
      </c>
      <c r="E70" s="229">
        <v>600</v>
      </c>
      <c r="F70" s="229"/>
      <c r="G70" s="229"/>
      <c r="H70" s="229"/>
      <c r="I70" s="222">
        <f t="shared" si="33"/>
        <v>600</v>
      </c>
      <c r="J70" s="338"/>
      <c r="K70" s="338"/>
    </row>
    <row r="71" spans="1:11" x14ac:dyDescent="0.25">
      <c r="A71" s="18">
        <v>111</v>
      </c>
      <c r="B71" s="28" t="s">
        <v>507</v>
      </c>
      <c r="C71" s="28" t="s">
        <v>30</v>
      </c>
      <c r="D71" s="35" t="s">
        <v>90</v>
      </c>
      <c r="E71" s="229">
        <v>2500</v>
      </c>
      <c r="F71" s="229"/>
      <c r="G71" s="229"/>
      <c r="H71" s="229"/>
      <c r="I71" s="222">
        <f t="shared" si="33"/>
        <v>2500</v>
      </c>
      <c r="J71" s="338"/>
      <c r="K71" s="338"/>
    </row>
    <row r="72" spans="1:11" x14ac:dyDescent="0.25">
      <c r="A72" s="18">
        <v>111</v>
      </c>
      <c r="B72" s="28" t="s">
        <v>507</v>
      </c>
      <c r="C72" s="28" t="s">
        <v>31</v>
      </c>
      <c r="D72" s="35" t="s">
        <v>91</v>
      </c>
      <c r="E72" s="229">
        <v>80</v>
      </c>
      <c r="F72" s="229"/>
      <c r="G72" s="229"/>
      <c r="H72" s="229"/>
      <c r="I72" s="222">
        <f t="shared" si="33"/>
        <v>80</v>
      </c>
      <c r="J72" s="338"/>
      <c r="K72" s="338"/>
    </row>
    <row r="73" spans="1:11" x14ac:dyDescent="0.25">
      <c r="A73" s="18">
        <v>111</v>
      </c>
      <c r="B73" s="28" t="s">
        <v>507</v>
      </c>
      <c r="C73" s="28" t="s">
        <v>32</v>
      </c>
      <c r="D73" s="35" t="s">
        <v>93</v>
      </c>
      <c r="E73" s="229">
        <v>170</v>
      </c>
      <c r="F73" s="229"/>
      <c r="G73" s="229"/>
      <c r="H73" s="229"/>
      <c r="I73" s="222">
        <f t="shared" si="33"/>
        <v>170</v>
      </c>
      <c r="J73" s="338"/>
      <c r="K73" s="338"/>
    </row>
    <row r="74" spans="1:11" x14ac:dyDescent="0.25">
      <c r="A74" s="18">
        <v>111</v>
      </c>
      <c r="B74" s="28" t="s">
        <v>507</v>
      </c>
      <c r="C74" s="28" t="s">
        <v>33</v>
      </c>
      <c r="D74" s="43" t="s">
        <v>94</v>
      </c>
      <c r="E74" s="230">
        <v>350000</v>
      </c>
      <c r="F74" s="230"/>
      <c r="G74" s="230"/>
      <c r="H74" s="230"/>
      <c r="I74" s="222">
        <f t="shared" si="33"/>
        <v>350000</v>
      </c>
      <c r="J74" s="338"/>
      <c r="K74" s="338"/>
    </row>
    <row r="75" spans="1:11" x14ac:dyDescent="0.25">
      <c r="A75" s="18">
        <v>111</v>
      </c>
      <c r="B75" s="28" t="s">
        <v>507</v>
      </c>
      <c r="C75" s="28" t="s">
        <v>34</v>
      </c>
      <c r="D75" s="43" t="s">
        <v>95</v>
      </c>
      <c r="E75" s="230">
        <v>3500</v>
      </c>
      <c r="F75" s="230"/>
      <c r="G75" s="230"/>
      <c r="H75" s="230"/>
      <c r="I75" s="222">
        <f t="shared" si="33"/>
        <v>3500</v>
      </c>
      <c r="J75" s="338"/>
      <c r="K75" s="338"/>
    </row>
    <row r="76" spans="1:11" x14ac:dyDescent="0.25">
      <c r="A76" s="18">
        <v>111</v>
      </c>
      <c r="B76" s="28" t="s">
        <v>507</v>
      </c>
      <c r="C76" s="28" t="s">
        <v>35</v>
      </c>
      <c r="D76" s="43" t="s">
        <v>96</v>
      </c>
      <c r="E76" s="230">
        <v>2000</v>
      </c>
      <c r="F76" s="230"/>
      <c r="G76" s="230"/>
      <c r="H76" s="230"/>
      <c r="I76" s="222">
        <f t="shared" si="33"/>
        <v>2000</v>
      </c>
      <c r="J76" s="338"/>
      <c r="K76" s="338"/>
    </row>
    <row r="77" spans="1:11" x14ac:dyDescent="0.25">
      <c r="A77" s="18">
        <v>111</v>
      </c>
      <c r="B77" s="28" t="s">
        <v>507</v>
      </c>
      <c r="C77" s="28" t="s">
        <v>36</v>
      </c>
      <c r="D77" s="35" t="s">
        <v>39</v>
      </c>
      <c r="E77" s="229">
        <v>2000</v>
      </c>
      <c r="F77" s="229"/>
      <c r="G77" s="229"/>
      <c r="H77" s="229"/>
      <c r="I77" s="222">
        <f t="shared" si="33"/>
        <v>2000</v>
      </c>
      <c r="J77" s="338"/>
      <c r="K77" s="338"/>
    </row>
    <row r="78" spans="1:11" x14ac:dyDescent="0.25">
      <c r="A78" s="18">
        <v>111</v>
      </c>
      <c r="B78" s="28" t="s">
        <v>507</v>
      </c>
      <c r="C78" s="28" t="s">
        <v>41</v>
      </c>
      <c r="D78" s="43" t="s">
        <v>64</v>
      </c>
      <c r="E78" s="230">
        <v>200</v>
      </c>
      <c r="F78" s="230"/>
      <c r="G78" s="230"/>
      <c r="H78" s="230"/>
      <c r="I78" s="222">
        <f t="shared" si="33"/>
        <v>200</v>
      </c>
      <c r="J78" s="338"/>
      <c r="K78" s="338"/>
    </row>
    <row r="79" spans="1:11" ht="18.600000000000001" customHeight="1" x14ac:dyDescent="0.25">
      <c r="A79" s="18">
        <v>111</v>
      </c>
      <c r="B79" s="28" t="s">
        <v>507</v>
      </c>
      <c r="C79" s="28" t="s">
        <v>42</v>
      </c>
      <c r="D79" s="43" t="s">
        <v>294</v>
      </c>
      <c r="E79" s="230">
        <v>2000</v>
      </c>
      <c r="F79" s="230"/>
      <c r="G79" s="230"/>
      <c r="H79" s="230"/>
      <c r="I79" s="222">
        <f t="shared" si="33"/>
        <v>2000</v>
      </c>
      <c r="J79" s="338"/>
      <c r="K79" s="338"/>
    </row>
    <row r="80" spans="1:11" x14ac:dyDescent="0.25">
      <c r="A80" s="18">
        <v>111</v>
      </c>
      <c r="B80" s="28" t="s">
        <v>507</v>
      </c>
      <c r="C80" s="28" t="s">
        <v>37</v>
      </c>
      <c r="D80" s="35" t="s">
        <v>311</v>
      </c>
      <c r="E80" s="229">
        <v>950</v>
      </c>
      <c r="F80" s="229"/>
      <c r="G80" s="229"/>
      <c r="H80" s="229"/>
      <c r="I80" s="222">
        <f t="shared" si="33"/>
        <v>950</v>
      </c>
      <c r="J80" s="338"/>
      <c r="K80" s="338"/>
    </row>
    <row r="81" spans="1:11" x14ac:dyDescent="0.25">
      <c r="A81" s="18">
        <v>111</v>
      </c>
      <c r="B81" s="28" t="s">
        <v>507</v>
      </c>
      <c r="C81" s="28" t="s">
        <v>293</v>
      </c>
      <c r="D81" s="35" t="s">
        <v>292</v>
      </c>
      <c r="E81" s="229">
        <v>2000</v>
      </c>
      <c r="F81" s="229"/>
      <c r="G81" s="229"/>
      <c r="H81" s="229"/>
      <c r="I81" s="222">
        <f t="shared" si="33"/>
        <v>2000</v>
      </c>
      <c r="J81" s="338"/>
      <c r="K81" s="338"/>
    </row>
    <row r="82" spans="1:11" x14ac:dyDescent="0.25">
      <c r="A82" s="18">
        <v>111</v>
      </c>
      <c r="B82" s="28" t="s">
        <v>507</v>
      </c>
      <c r="C82" s="28" t="s">
        <v>55</v>
      </c>
      <c r="D82" s="35" t="s">
        <v>289</v>
      </c>
      <c r="E82" s="383">
        <f>16320*0.15</f>
        <v>2448</v>
      </c>
      <c r="F82" s="229"/>
      <c r="G82" s="229"/>
      <c r="H82" s="229"/>
      <c r="I82" s="222">
        <f t="shared" si="33"/>
        <v>2448</v>
      </c>
      <c r="J82" s="338"/>
      <c r="K82" s="338"/>
    </row>
    <row r="83" spans="1:11" x14ac:dyDescent="0.25">
      <c r="A83" s="18">
        <v>111</v>
      </c>
      <c r="B83" s="28" t="s">
        <v>507</v>
      </c>
      <c r="C83" s="28" t="s">
        <v>291</v>
      </c>
      <c r="D83" s="35" t="s">
        <v>288</v>
      </c>
      <c r="E83" s="383">
        <f>16320*0.85</f>
        <v>13872</v>
      </c>
      <c r="F83" s="229"/>
      <c r="G83" s="229"/>
      <c r="H83" s="229"/>
      <c r="I83" s="222">
        <f t="shared" si="33"/>
        <v>13872</v>
      </c>
      <c r="J83" s="338"/>
      <c r="K83" s="338"/>
    </row>
    <row r="84" spans="1:11" x14ac:dyDescent="0.25">
      <c r="A84" s="18">
        <v>111</v>
      </c>
      <c r="B84" s="28" t="s">
        <v>507</v>
      </c>
      <c r="C84" s="28" t="s">
        <v>268</v>
      </c>
      <c r="D84" s="35" t="s">
        <v>97</v>
      </c>
      <c r="E84" s="229">
        <v>300</v>
      </c>
      <c r="F84" s="229"/>
      <c r="G84" s="229"/>
      <c r="H84" s="229"/>
      <c r="I84" s="222">
        <f t="shared" si="33"/>
        <v>300</v>
      </c>
      <c r="J84" s="338"/>
      <c r="K84" s="338"/>
    </row>
    <row r="85" spans="1:11" x14ac:dyDescent="0.25">
      <c r="A85" s="18">
        <v>111</v>
      </c>
      <c r="B85" s="28" t="s">
        <v>507</v>
      </c>
      <c r="C85" s="28" t="s">
        <v>505</v>
      </c>
      <c r="D85" s="35" t="s">
        <v>506</v>
      </c>
      <c r="E85" s="229">
        <v>4298</v>
      </c>
      <c r="F85" s="229"/>
      <c r="G85" s="229"/>
      <c r="H85" s="229"/>
      <c r="I85" s="222">
        <f t="shared" si="33"/>
        <v>4298</v>
      </c>
      <c r="J85" s="338"/>
      <c r="K85" s="338"/>
    </row>
    <row r="86" spans="1:11" ht="14.1" customHeight="1" x14ac:dyDescent="0.25">
      <c r="A86" s="204">
        <v>111</v>
      </c>
      <c r="B86" s="28" t="s">
        <v>507</v>
      </c>
      <c r="C86" s="28" t="s">
        <v>38</v>
      </c>
      <c r="D86" s="35" t="s">
        <v>66</v>
      </c>
      <c r="E86" s="223">
        <v>0</v>
      </c>
      <c r="F86" s="223"/>
      <c r="G86" s="223"/>
      <c r="H86" s="223"/>
      <c r="I86" s="222">
        <f t="shared" si="33"/>
        <v>0</v>
      </c>
      <c r="J86" s="338"/>
      <c r="K86" s="338"/>
    </row>
    <row r="87" spans="1:11" x14ac:dyDescent="0.25">
      <c r="A87" s="18">
        <v>111</v>
      </c>
      <c r="B87" s="28" t="s">
        <v>507</v>
      </c>
      <c r="C87" s="28" t="s">
        <v>290</v>
      </c>
      <c r="D87" s="35" t="s">
        <v>302</v>
      </c>
      <c r="E87" s="222">
        <v>3000</v>
      </c>
      <c r="F87" s="222"/>
      <c r="G87" s="222"/>
      <c r="H87" s="222"/>
      <c r="I87" s="222">
        <f t="shared" si="33"/>
        <v>3000</v>
      </c>
      <c r="J87" s="338"/>
      <c r="K87" s="338"/>
    </row>
    <row r="88" spans="1:11" x14ac:dyDescent="0.25">
      <c r="A88" s="18">
        <v>111</v>
      </c>
      <c r="B88" s="28" t="s">
        <v>507</v>
      </c>
      <c r="C88" s="28" t="s">
        <v>508</v>
      </c>
      <c r="D88" s="35" t="s">
        <v>413</v>
      </c>
      <c r="E88" s="295">
        <v>8500</v>
      </c>
      <c r="F88" s="222"/>
      <c r="G88" s="222"/>
      <c r="H88" s="222"/>
      <c r="I88" s="222">
        <f t="shared" si="33"/>
        <v>8500</v>
      </c>
      <c r="J88" s="338"/>
      <c r="K88" s="338"/>
    </row>
    <row r="89" spans="1:11" x14ac:dyDescent="0.25">
      <c r="A89" s="18">
        <v>111</v>
      </c>
      <c r="B89" s="28" t="s">
        <v>507</v>
      </c>
      <c r="C89" s="28" t="s">
        <v>56</v>
      </c>
      <c r="D89" s="48" t="s">
        <v>544</v>
      </c>
      <c r="E89" s="295">
        <v>0</v>
      </c>
      <c r="F89" s="222"/>
      <c r="G89" s="222"/>
      <c r="H89" s="222"/>
      <c r="I89" s="222">
        <f t="shared" si="33"/>
        <v>0</v>
      </c>
      <c r="J89" s="338"/>
      <c r="K89" s="338"/>
    </row>
    <row r="90" spans="1:11" x14ac:dyDescent="0.25">
      <c r="A90" s="27">
        <v>111</v>
      </c>
      <c r="B90" s="28" t="s">
        <v>507</v>
      </c>
      <c r="C90" s="19" t="s">
        <v>456</v>
      </c>
      <c r="D90" s="42" t="s">
        <v>453</v>
      </c>
      <c r="E90" s="222">
        <v>11000</v>
      </c>
      <c r="F90" s="222"/>
      <c r="G90" s="222"/>
      <c r="H90" s="222"/>
      <c r="I90" s="222">
        <f t="shared" si="33"/>
        <v>11000</v>
      </c>
      <c r="J90" s="338"/>
      <c r="K90" s="338"/>
    </row>
    <row r="91" spans="1:11" x14ac:dyDescent="0.25">
      <c r="A91" s="27">
        <v>111</v>
      </c>
      <c r="B91" s="28" t="s">
        <v>507</v>
      </c>
      <c r="C91" s="19" t="s">
        <v>457</v>
      </c>
      <c r="D91" s="42" t="s">
        <v>454</v>
      </c>
      <c r="E91" s="222"/>
      <c r="F91" s="222"/>
      <c r="G91" s="222"/>
      <c r="H91" s="222"/>
      <c r="I91" s="222">
        <f t="shared" si="33"/>
        <v>0</v>
      </c>
      <c r="J91" s="338"/>
      <c r="K91" s="338"/>
    </row>
    <row r="92" spans="1:11" x14ac:dyDescent="0.25">
      <c r="A92" s="27"/>
      <c r="B92" s="28" t="s">
        <v>507</v>
      </c>
      <c r="C92" s="19" t="s">
        <v>545</v>
      </c>
      <c r="D92" s="42" t="s">
        <v>546</v>
      </c>
      <c r="E92" s="295"/>
      <c r="F92" s="222"/>
      <c r="G92" s="222"/>
      <c r="H92" s="222"/>
      <c r="I92" s="222">
        <f t="shared" si="33"/>
        <v>0</v>
      </c>
      <c r="J92" s="338"/>
      <c r="K92" s="338"/>
    </row>
    <row r="93" spans="1:11" x14ac:dyDescent="0.25">
      <c r="A93" s="27"/>
      <c r="B93" s="28"/>
      <c r="C93" s="19" t="s">
        <v>536</v>
      </c>
      <c r="D93" s="42" t="s">
        <v>530</v>
      </c>
      <c r="E93" s="222">
        <v>3000</v>
      </c>
      <c r="F93" s="222"/>
      <c r="G93" s="222"/>
      <c r="H93" s="222"/>
      <c r="I93" s="222">
        <f t="shared" si="33"/>
        <v>3000</v>
      </c>
      <c r="J93" s="338"/>
      <c r="K93" s="338"/>
    </row>
    <row r="94" spans="1:11" x14ac:dyDescent="0.25">
      <c r="A94" s="27" t="s">
        <v>531</v>
      </c>
      <c r="B94" s="28"/>
      <c r="C94" s="19" t="s">
        <v>537</v>
      </c>
      <c r="D94" s="42" t="s">
        <v>538</v>
      </c>
      <c r="E94" s="295">
        <v>50000</v>
      </c>
      <c r="F94" s="222"/>
      <c r="G94" s="222"/>
      <c r="H94" s="222"/>
      <c r="I94" s="222">
        <f t="shared" si="33"/>
        <v>50000</v>
      </c>
      <c r="J94" s="338"/>
      <c r="K94" s="338"/>
    </row>
    <row r="95" spans="1:11" x14ac:dyDescent="0.25">
      <c r="A95" s="27" t="s">
        <v>532</v>
      </c>
      <c r="B95" s="28"/>
      <c r="C95" s="19" t="s">
        <v>537</v>
      </c>
      <c r="D95" s="42" t="s">
        <v>539</v>
      </c>
      <c r="E95" s="295">
        <v>1011.1</v>
      </c>
      <c r="F95" s="222"/>
      <c r="G95" s="222"/>
      <c r="H95" s="222"/>
      <c r="I95" s="222">
        <f t="shared" si="33"/>
        <v>1011.1</v>
      </c>
      <c r="J95" s="338"/>
      <c r="K95" s="338"/>
    </row>
    <row r="96" spans="1:11" ht="18.600000000000001" customHeight="1" x14ac:dyDescent="0.25">
      <c r="A96" s="51">
        <v>111</v>
      </c>
      <c r="B96" s="51" t="s">
        <v>40</v>
      </c>
      <c r="C96" s="49"/>
      <c r="D96" s="50" t="s">
        <v>63</v>
      </c>
      <c r="E96" s="231">
        <f t="shared" ref="E96:I96" si="34">SUM(E97:E104)</f>
        <v>15700</v>
      </c>
      <c r="F96" s="231">
        <f t="shared" si="34"/>
        <v>0</v>
      </c>
      <c r="G96" s="231">
        <f t="shared" si="34"/>
        <v>0</v>
      </c>
      <c r="H96" s="231">
        <f t="shared" si="34"/>
        <v>0</v>
      </c>
      <c r="I96" s="231">
        <f t="shared" si="34"/>
        <v>15700</v>
      </c>
      <c r="J96" s="339"/>
      <c r="K96" s="339"/>
    </row>
    <row r="97" spans="1:11" x14ac:dyDescent="0.25">
      <c r="A97" s="18">
        <v>111</v>
      </c>
      <c r="B97" s="28" t="s">
        <v>507</v>
      </c>
      <c r="C97" s="19" t="s">
        <v>503</v>
      </c>
      <c r="D97" s="32" t="s">
        <v>98</v>
      </c>
      <c r="E97" s="295">
        <v>0</v>
      </c>
      <c r="F97" s="222"/>
      <c r="G97" s="222"/>
      <c r="H97" s="222"/>
      <c r="I97" s="222">
        <f t="shared" ref="I97:I104" si="35">E97+F97</f>
        <v>0</v>
      </c>
      <c r="J97" s="338"/>
      <c r="K97" s="338"/>
    </row>
    <row r="98" spans="1:11" x14ac:dyDescent="0.25">
      <c r="A98" s="18">
        <v>111</v>
      </c>
      <c r="B98" s="28" t="s">
        <v>507</v>
      </c>
      <c r="C98" s="19" t="s">
        <v>504</v>
      </c>
      <c r="D98" s="32" t="s">
        <v>99</v>
      </c>
      <c r="E98" s="295">
        <v>0</v>
      </c>
      <c r="F98" s="222"/>
      <c r="G98" s="222"/>
      <c r="H98" s="222"/>
      <c r="I98" s="222">
        <f t="shared" si="35"/>
        <v>0</v>
      </c>
      <c r="J98" s="338"/>
      <c r="K98" s="338"/>
    </row>
    <row r="99" spans="1:11" x14ac:dyDescent="0.25">
      <c r="A99" s="18">
        <v>111</v>
      </c>
      <c r="B99" s="28" t="s">
        <v>507</v>
      </c>
      <c r="C99" s="19" t="s">
        <v>509</v>
      </c>
      <c r="D99" s="32" t="s">
        <v>455</v>
      </c>
      <c r="E99" s="295">
        <v>0</v>
      </c>
      <c r="F99" s="222"/>
      <c r="G99" s="222"/>
      <c r="H99" s="222"/>
      <c r="I99" s="222">
        <f t="shared" si="35"/>
        <v>0</v>
      </c>
      <c r="J99" s="338"/>
      <c r="K99" s="338"/>
    </row>
    <row r="100" spans="1:11" x14ac:dyDescent="0.25">
      <c r="A100" s="27">
        <v>111</v>
      </c>
      <c r="B100" s="28" t="s">
        <v>507</v>
      </c>
      <c r="C100" s="19" t="s">
        <v>510</v>
      </c>
      <c r="D100" s="42" t="s">
        <v>478</v>
      </c>
      <c r="E100" s="295">
        <v>15200</v>
      </c>
      <c r="F100" s="222"/>
      <c r="G100" s="222"/>
      <c r="H100" s="222"/>
      <c r="I100" s="222">
        <f t="shared" si="35"/>
        <v>15200</v>
      </c>
      <c r="J100" s="338"/>
      <c r="K100" s="338"/>
    </row>
    <row r="101" spans="1:11" x14ac:dyDescent="0.25">
      <c r="A101" s="27">
        <v>111</v>
      </c>
      <c r="B101" s="28" t="s">
        <v>507</v>
      </c>
      <c r="C101" s="19" t="s">
        <v>511</v>
      </c>
      <c r="D101" s="42" t="s">
        <v>428</v>
      </c>
      <c r="E101" s="295">
        <v>0</v>
      </c>
      <c r="F101" s="222"/>
      <c r="G101" s="222"/>
      <c r="H101" s="222"/>
      <c r="I101" s="222">
        <f t="shared" si="35"/>
        <v>0</v>
      </c>
      <c r="J101" s="338"/>
      <c r="K101" s="338"/>
    </row>
    <row r="102" spans="1:11" x14ac:dyDescent="0.25">
      <c r="A102" s="27">
        <v>111</v>
      </c>
      <c r="B102" s="28" t="s">
        <v>507</v>
      </c>
      <c r="C102" s="19" t="s">
        <v>512</v>
      </c>
      <c r="D102" s="42" t="s">
        <v>484</v>
      </c>
      <c r="E102" s="295">
        <v>0</v>
      </c>
      <c r="F102" s="222"/>
      <c r="G102" s="222"/>
      <c r="H102" s="222"/>
      <c r="I102" s="222">
        <f t="shared" si="35"/>
        <v>0</v>
      </c>
      <c r="J102" s="338"/>
      <c r="K102" s="338"/>
    </row>
    <row r="103" spans="1:11" x14ac:dyDescent="0.25">
      <c r="A103" s="27">
        <v>111</v>
      </c>
      <c r="B103" s="28" t="s">
        <v>507</v>
      </c>
      <c r="C103" s="19" t="s">
        <v>513</v>
      </c>
      <c r="D103" s="42" t="s">
        <v>479</v>
      </c>
      <c r="E103" s="307"/>
      <c r="F103" s="222"/>
      <c r="G103" s="222"/>
      <c r="H103" s="222"/>
      <c r="I103" s="222">
        <f t="shared" si="35"/>
        <v>0</v>
      </c>
      <c r="J103" s="338"/>
      <c r="K103" s="338"/>
    </row>
    <row r="104" spans="1:11" x14ac:dyDescent="0.25">
      <c r="A104" s="27">
        <v>111</v>
      </c>
      <c r="B104" s="28" t="s">
        <v>507</v>
      </c>
      <c r="C104" s="19" t="s">
        <v>514</v>
      </c>
      <c r="D104" s="42" t="s">
        <v>485</v>
      </c>
      <c r="E104" s="307">
        <v>500</v>
      </c>
      <c r="F104" s="222"/>
      <c r="G104" s="222"/>
      <c r="H104" s="222"/>
      <c r="I104" s="222">
        <f t="shared" si="35"/>
        <v>500</v>
      </c>
      <c r="J104" s="338"/>
      <c r="K104" s="338"/>
    </row>
    <row r="105" spans="1:11" x14ac:dyDescent="0.25">
      <c r="A105" s="53" t="s">
        <v>10</v>
      </c>
      <c r="B105" s="53" t="s">
        <v>0</v>
      </c>
      <c r="C105" s="53" t="s">
        <v>1</v>
      </c>
      <c r="D105" s="53" t="s">
        <v>2</v>
      </c>
      <c r="E105" s="217" t="str">
        <f>E63</f>
        <v>Rok 2022 v €</v>
      </c>
      <c r="F105" s="217" t="str">
        <f>F63</f>
        <v>1.úprava</v>
      </c>
      <c r="G105" s="217" t="str">
        <f>G63</f>
        <v>2. úprava</v>
      </c>
      <c r="H105" s="217" t="str">
        <f>H63</f>
        <v>3. úprava</v>
      </c>
      <c r="I105" s="217" t="s">
        <v>377</v>
      </c>
      <c r="J105" s="297"/>
      <c r="K105" s="297"/>
    </row>
    <row r="106" spans="1:11" ht="18.600000000000001" customHeight="1" x14ac:dyDescent="0.25">
      <c r="A106" s="170"/>
      <c r="B106" s="171"/>
      <c r="C106" s="172">
        <v>330</v>
      </c>
      <c r="D106" s="173" t="s">
        <v>100</v>
      </c>
      <c r="E106" s="232">
        <f>E107</f>
        <v>25000</v>
      </c>
      <c r="F106" s="232">
        <f t="shared" ref="F106:I107" si="36">F107</f>
        <v>0</v>
      </c>
      <c r="G106" s="232">
        <f t="shared" si="36"/>
        <v>0</v>
      </c>
      <c r="H106" s="232">
        <f t="shared" si="36"/>
        <v>0</v>
      </c>
      <c r="I106" s="232">
        <f t="shared" si="36"/>
        <v>25000</v>
      </c>
      <c r="J106" s="340"/>
      <c r="K106" s="340"/>
    </row>
    <row r="107" spans="1:11" ht="18.600000000000001" customHeight="1" x14ac:dyDescent="0.25">
      <c r="A107" s="26" t="s">
        <v>43</v>
      </c>
      <c r="B107" s="7"/>
      <c r="C107" s="7"/>
      <c r="D107" s="14" t="s">
        <v>101</v>
      </c>
      <c r="E107" s="231">
        <f>E108</f>
        <v>25000</v>
      </c>
      <c r="F107" s="231">
        <f t="shared" si="36"/>
        <v>0</v>
      </c>
      <c r="G107" s="231">
        <f t="shared" si="36"/>
        <v>0</v>
      </c>
      <c r="H107" s="231">
        <f t="shared" si="36"/>
        <v>0</v>
      </c>
      <c r="I107" s="231">
        <f t="shared" si="36"/>
        <v>25000</v>
      </c>
      <c r="J107" s="339"/>
      <c r="K107" s="339"/>
    </row>
    <row r="108" spans="1:11" ht="18.600000000000001" customHeight="1" x14ac:dyDescent="0.25">
      <c r="A108" s="22" t="s">
        <v>43</v>
      </c>
      <c r="B108" s="22" t="s">
        <v>314</v>
      </c>
      <c r="C108" s="37">
        <v>331001</v>
      </c>
      <c r="D108" s="52" t="s">
        <v>515</v>
      </c>
      <c r="E108" s="227">
        <v>25000</v>
      </c>
      <c r="F108" s="227"/>
      <c r="G108" s="227"/>
      <c r="H108" s="227"/>
      <c r="I108" s="222">
        <f>SUM(E108:H108)</f>
        <v>25000</v>
      </c>
      <c r="J108" s="338"/>
      <c r="K108" s="338"/>
    </row>
    <row r="109" spans="1:11" ht="12" customHeight="1" x14ac:dyDescent="0.25">
      <c r="A109" s="22"/>
      <c r="B109" s="22"/>
      <c r="C109" s="23"/>
      <c r="D109" s="52"/>
      <c r="E109" s="226"/>
      <c r="F109" s="227"/>
      <c r="G109" s="227"/>
      <c r="H109" s="227"/>
      <c r="I109" s="369"/>
    </row>
    <row r="110" spans="1:11" ht="18.75" x14ac:dyDescent="0.3">
      <c r="A110" s="58" t="s">
        <v>44</v>
      </c>
      <c r="B110" s="58"/>
      <c r="C110" s="59"/>
      <c r="D110" s="59"/>
      <c r="E110" s="216">
        <f t="shared" ref="E110:I110" si="37">E112+E115+E125</f>
        <v>356972.08999999997</v>
      </c>
      <c r="F110" s="216">
        <f t="shared" si="37"/>
        <v>0</v>
      </c>
      <c r="G110" s="216">
        <f t="shared" si="37"/>
        <v>0</v>
      </c>
      <c r="H110" s="216">
        <f t="shared" si="37"/>
        <v>0</v>
      </c>
      <c r="I110" s="216">
        <f t="shared" si="37"/>
        <v>356972.08999999997</v>
      </c>
      <c r="J110" s="341"/>
      <c r="K110" s="341"/>
    </row>
    <row r="111" spans="1:11" x14ac:dyDescent="0.25">
      <c r="A111" s="131" t="s">
        <v>10</v>
      </c>
      <c r="B111" s="131" t="s">
        <v>0</v>
      </c>
      <c r="C111" s="131" t="s">
        <v>1</v>
      </c>
      <c r="D111" s="131" t="s">
        <v>2</v>
      </c>
      <c r="E111" s="217" t="str">
        <f>E105</f>
        <v>Rok 2022 v €</v>
      </c>
      <c r="F111" s="217" t="str">
        <f t="shared" ref="F111:H111" si="38">F105</f>
        <v>1.úprava</v>
      </c>
      <c r="G111" s="217" t="str">
        <f t="shared" si="38"/>
        <v>2. úprava</v>
      </c>
      <c r="H111" s="217" t="str">
        <f t="shared" si="38"/>
        <v>3. úprava</v>
      </c>
      <c r="I111" s="217" t="s">
        <v>377</v>
      </c>
      <c r="J111" s="297"/>
      <c r="K111" s="297"/>
    </row>
    <row r="112" spans="1:11" ht="31.5" x14ac:dyDescent="0.25">
      <c r="A112" s="41">
        <v>43</v>
      </c>
      <c r="B112" s="4"/>
      <c r="C112" s="6">
        <v>233</v>
      </c>
      <c r="D112" s="13" t="s">
        <v>435</v>
      </c>
      <c r="E112" s="219">
        <f>SUM(E113)</f>
        <v>6000</v>
      </c>
      <c r="F112" s="219">
        <f t="shared" ref="F112:I112" si="39">SUM(F113)</f>
        <v>0</v>
      </c>
      <c r="G112" s="219">
        <f t="shared" si="39"/>
        <v>0</v>
      </c>
      <c r="H112" s="219">
        <f t="shared" si="39"/>
        <v>0</v>
      </c>
      <c r="I112" s="219">
        <f t="shared" si="39"/>
        <v>6000</v>
      </c>
      <c r="J112" s="334"/>
      <c r="K112" s="334"/>
    </row>
    <row r="113" spans="1:11" x14ac:dyDescent="0.25">
      <c r="A113" s="40">
        <v>43</v>
      </c>
      <c r="B113" s="19" t="s">
        <v>45</v>
      </c>
      <c r="C113" s="21">
        <v>233001</v>
      </c>
      <c r="D113" s="39" t="s">
        <v>102</v>
      </c>
      <c r="E113" s="222">
        <v>6000</v>
      </c>
      <c r="F113" s="222"/>
      <c r="G113" s="222"/>
      <c r="H113" s="222"/>
      <c r="I113" s="222">
        <f>E113+F113+G113+H113</f>
        <v>6000</v>
      </c>
      <c r="J113" s="338"/>
      <c r="K113" s="338"/>
    </row>
    <row r="114" spans="1:11" x14ac:dyDescent="0.25">
      <c r="A114" s="40"/>
      <c r="B114" s="19"/>
      <c r="C114" s="21"/>
      <c r="D114" s="39"/>
      <c r="E114" s="222"/>
      <c r="F114" s="222"/>
      <c r="G114" s="222"/>
      <c r="H114" s="222"/>
      <c r="I114" s="222"/>
      <c r="J114" s="338"/>
      <c r="K114" s="338"/>
    </row>
    <row r="115" spans="1:11" ht="15.75" x14ac:dyDescent="0.25">
      <c r="A115" s="17"/>
      <c r="B115" s="4"/>
      <c r="C115" s="6">
        <v>320</v>
      </c>
      <c r="D115" s="207" t="s">
        <v>103</v>
      </c>
      <c r="E115" s="219">
        <f t="shared" ref="E115:I115" si="40">SUM(E116:E124)</f>
        <v>326109.08999999997</v>
      </c>
      <c r="F115" s="219">
        <f t="shared" si="40"/>
        <v>0</v>
      </c>
      <c r="G115" s="219">
        <f t="shared" si="40"/>
        <v>0</v>
      </c>
      <c r="H115" s="219">
        <f t="shared" si="40"/>
        <v>0</v>
      </c>
      <c r="I115" s="219">
        <f t="shared" si="40"/>
        <v>326109.08999999997</v>
      </c>
      <c r="J115" s="334"/>
      <c r="K115" s="334"/>
    </row>
    <row r="116" spans="1:11" ht="18.600000000000001" customHeight="1" x14ac:dyDescent="0.25">
      <c r="A116" s="40">
        <v>111</v>
      </c>
      <c r="B116" s="2"/>
      <c r="C116" s="28" t="s">
        <v>304</v>
      </c>
      <c r="D116" s="47" t="s">
        <v>469</v>
      </c>
      <c r="E116" s="299">
        <v>16219.09</v>
      </c>
      <c r="F116" s="223"/>
      <c r="G116" s="223"/>
      <c r="H116" s="223"/>
      <c r="I116" s="222">
        <f t="shared" ref="I116:I124" si="41">E116+F116</f>
        <v>16219.09</v>
      </c>
      <c r="J116" s="338"/>
      <c r="K116" s="338"/>
    </row>
    <row r="117" spans="1:11" ht="18.600000000000001" customHeight="1" x14ac:dyDescent="0.25">
      <c r="A117" s="40">
        <v>111</v>
      </c>
      <c r="B117" s="2"/>
      <c r="C117" s="28" t="s">
        <v>305</v>
      </c>
      <c r="D117" s="47" t="s">
        <v>471</v>
      </c>
      <c r="E117" s="299">
        <v>0</v>
      </c>
      <c r="F117" s="223"/>
      <c r="G117" s="223"/>
      <c r="H117" s="223"/>
      <c r="I117" s="222">
        <f t="shared" si="41"/>
        <v>0</v>
      </c>
      <c r="J117" s="338"/>
      <c r="K117" s="338"/>
    </row>
    <row r="118" spans="1:11" ht="15.75" x14ac:dyDescent="0.25">
      <c r="A118" s="40">
        <v>111</v>
      </c>
      <c r="B118" s="2"/>
      <c r="C118" s="28" t="s">
        <v>306</v>
      </c>
      <c r="D118" s="48" t="s">
        <v>518</v>
      </c>
      <c r="E118" s="299">
        <v>111150</v>
      </c>
      <c r="F118" s="223"/>
      <c r="G118" s="223"/>
      <c r="H118" s="223"/>
      <c r="I118" s="222">
        <f t="shared" si="41"/>
        <v>111150</v>
      </c>
      <c r="J118" s="338"/>
      <c r="K118" s="338"/>
    </row>
    <row r="119" spans="1:11" ht="15.75" x14ac:dyDescent="0.25">
      <c r="A119" s="40">
        <v>111</v>
      </c>
      <c r="B119" s="2"/>
      <c r="C119" s="28" t="s">
        <v>372</v>
      </c>
      <c r="D119" s="48" t="s">
        <v>331</v>
      </c>
      <c r="E119" s="299">
        <v>75000</v>
      </c>
      <c r="F119" s="223"/>
      <c r="G119" s="223"/>
      <c r="H119" s="223"/>
      <c r="I119" s="222">
        <f t="shared" si="41"/>
        <v>75000</v>
      </c>
      <c r="J119" s="338"/>
      <c r="K119" s="338"/>
    </row>
    <row r="120" spans="1:11" ht="15.75" x14ac:dyDescent="0.25">
      <c r="A120" s="40">
        <v>111</v>
      </c>
      <c r="B120" s="2"/>
      <c r="C120" s="28" t="s">
        <v>464</v>
      </c>
      <c r="D120" s="48" t="s">
        <v>429</v>
      </c>
      <c r="E120" s="299">
        <v>15740</v>
      </c>
      <c r="F120" s="223"/>
      <c r="G120" s="223"/>
      <c r="H120" s="223"/>
      <c r="I120" s="222">
        <f t="shared" si="41"/>
        <v>15740</v>
      </c>
      <c r="J120" s="338"/>
      <c r="K120" s="338"/>
    </row>
    <row r="121" spans="1:11" ht="15.75" x14ac:dyDescent="0.25">
      <c r="A121" s="40">
        <v>111</v>
      </c>
      <c r="B121" s="2"/>
      <c r="C121" s="28" t="s">
        <v>472</v>
      </c>
      <c r="D121" s="48" t="s">
        <v>577</v>
      </c>
      <c r="E121" s="299">
        <v>108000</v>
      </c>
      <c r="F121" s="223"/>
      <c r="G121" s="223"/>
      <c r="H121" s="223"/>
      <c r="I121" s="222">
        <f t="shared" si="41"/>
        <v>108000</v>
      </c>
      <c r="J121" s="338"/>
      <c r="K121" s="338"/>
    </row>
    <row r="122" spans="1:11" ht="15.75" x14ac:dyDescent="0.25">
      <c r="A122" s="40">
        <v>111</v>
      </c>
      <c r="B122" s="2"/>
      <c r="C122" s="28" t="s">
        <v>483</v>
      </c>
      <c r="D122" s="48" t="s">
        <v>480</v>
      </c>
      <c r="E122" s="299"/>
      <c r="F122" s="223"/>
      <c r="G122" s="223"/>
      <c r="H122" s="223"/>
      <c r="I122" s="222">
        <f t="shared" si="41"/>
        <v>0</v>
      </c>
      <c r="J122" s="338"/>
      <c r="K122" s="338"/>
    </row>
    <row r="123" spans="1:11" ht="15.75" x14ac:dyDescent="0.25">
      <c r="A123" s="40">
        <v>111</v>
      </c>
      <c r="B123" s="2"/>
      <c r="C123" s="28" t="s">
        <v>494</v>
      </c>
      <c r="D123" s="48" t="s">
        <v>495</v>
      </c>
      <c r="E123" s="299"/>
      <c r="F123" s="223"/>
      <c r="G123" s="223"/>
      <c r="H123" s="223"/>
      <c r="I123" s="222">
        <f t="shared" si="41"/>
        <v>0</v>
      </c>
      <c r="J123" s="338"/>
      <c r="K123" s="338"/>
    </row>
    <row r="124" spans="1:11" ht="15.75" x14ac:dyDescent="0.25">
      <c r="A124" s="40">
        <v>111</v>
      </c>
      <c r="B124" s="2"/>
      <c r="C124" s="28" t="s">
        <v>497</v>
      </c>
      <c r="D124" s="48" t="s">
        <v>519</v>
      </c>
      <c r="E124" s="299"/>
      <c r="F124" s="223"/>
      <c r="G124" s="223"/>
      <c r="H124" s="223"/>
      <c r="I124" s="222">
        <f t="shared" si="41"/>
        <v>0</v>
      </c>
      <c r="J124" s="338"/>
      <c r="K124" s="338"/>
    </row>
    <row r="125" spans="1:11" ht="15.75" x14ac:dyDescent="0.25">
      <c r="A125" s="179"/>
      <c r="B125" s="180"/>
      <c r="C125" s="181">
        <v>330</v>
      </c>
      <c r="D125" s="182" t="s">
        <v>312</v>
      </c>
      <c r="E125" s="233">
        <f>SUM(E126:E128)</f>
        <v>24863</v>
      </c>
      <c r="F125" s="233">
        <f t="shared" ref="F125:I125" si="42">SUM(F126:F128)</f>
        <v>0</v>
      </c>
      <c r="G125" s="233">
        <f t="shared" si="42"/>
        <v>0</v>
      </c>
      <c r="H125" s="233">
        <f t="shared" si="42"/>
        <v>0</v>
      </c>
      <c r="I125" s="233">
        <f t="shared" si="42"/>
        <v>24863</v>
      </c>
      <c r="J125" s="342"/>
      <c r="K125" s="342"/>
    </row>
    <row r="126" spans="1:11" x14ac:dyDescent="0.25">
      <c r="A126" s="22" t="s">
        <v>43</v>
      </c>
      <c r="B126" s="22" t="s">
        <v>314</v>
      </c>
      <c r="C126" s="37" t="s">
        <v>313</v>
      </c>
      <c r="D126" s="52" t="s">
        <v>578</v>
      </c>
      <c r="E126" s="226">
        <v>24863</v>
      </c>
      <c r="F126" s="227"/>
      <c r="G126" s="227"/>
      <c r="H126" s="227"/>
      <c r="I126" s="222">
        <f>E126+F126</f>
        <v>24863</v>
      </c>
      <c r="J126" s="338"/>
      <c r="K126" s="338"/>
    </row>
    <row r="127" spans="1:11" x14ac:dyDescent="0.25">
      <c r="A127" s="22" t="s">
        <v>43</v>
      </c>
      <c r="B127" s="22" t="s">
        <v>314</v>
      </c>
      <c r="C127" s="23" t="s">
        <v>325</v>
      </c>
      <c r="D127" s="52" t="s">
        <v>540</v>
      </c>
      <c r="E127" s="226">
        <v>0</v>
      </c>
      <c r="F127" s="227"/>
      <c r="G127" s="227"/>
      <c r="H127" s="227"/>
      <c r="I127" s="222">
        <f>E127+F127</f>
        <v>0</v>
      </c>
      <c r="J127" s="338"/>
      <c r="K127" s="338"/>
    </row>
    <row r="128" spans="1:11" x14ac:dyDescent="0.25">
      <c r="A128" s="40" t="s">
        <v>43</v>
      </c>
      <c r="B128" s="19" t="s">
        <v>314</v>
      </c>
      <c r="C128" s="33" t="s">
        <v>315</v>
      </c>
      <c r="D128" s="152" t="s">
        <v>363</v>
      </c>
      <c r="E128" s="234">
        <v>0</v>
      </c>
      <c r="F128" s="223"/>
      <c r="G128" s="223"/>
      <c r="H128" s="223"/>
      <c r="I128" s="222">
        <f>E128+F128</f>
        <v>0</v>
      </c>
      <c r="J128" s="338"/>
      <c r="K128" s="338"/>
    </row>
    <row r="129" spans="1:12" ht="19.5" thickBot="1" x14ac:dyDescent="0.35">
      <c r="A129" s="176" t="s">
        <v>54</v>
      </c>
      <c r="B129" s="177"/>
      <c r="C129" s="178"/>
      <c r="D129" s="178"/>
      <c r="E129" s="235">
        <f>E131</f>
        <v>14000</v>
      </c>
      <c r="F129" s="235">
        <f t="shared" ref="F129:I129" si="43">F131</f>
        <v>0</v>
      </c>
      <c r="G129" s="235">
        <f t="shared" si="43"/>
        <v>0</v>
      </c>
      <c r="H129" s="235">
        <f t="shared" si="43"/>
        <v>0</v>
      </c>
      <c r="I129" s="235">
        <f t="shared" si="43"/>
        <v>14000</v>
      </c>
      <c r="J129" s="332"/>
      <c r="K129" s="332"/>
    </row>
    <row r="130" spans="1:12" x14ac:dyDescent="0.25">
      <c r="A130" s="53" t="s">
        <v>10</v>
      </c>
      <c r="B130" s="53" t="s">
        <v>0</v>
      </c>
      <c r="C130" s="53" t="s">
        <v>1</v>
      </c>
      <c r="D130" s="53" t="s">
        <v>2</v>
      </c>
      <c r="E130" s="217" t="str">
        <f>E111</f>
        <v>Rok 2022 v €</v>
      </c>
      <c r="F130" s="217" t="str">
        <f>F111</f>
        <v>1.úprava</v>
      </c>
      <c r="G130" s="217" t="str">
        <f>G111</f>
        <v>2. úprava</v>
      </c>
      <c r="H130" s="217" t="str">
        <f>H111</f>
        <v>3. úprava</v>
      </c>
      <c r="I130" s="217" t="s">
        <v>377</v>
      </c>
      <c r="J130" s="297"/>
      <c r="K130" s="297"/>
    </row>
    <row r="131" spans="1:12" ht="15.75" x14ac:dyDescent="0.25">
      <c r="A131" s="4"/>
      <c r="B131" s="6" t="s">
        <v>47</v>
      </c>
      <c r="C131" s="4"/>
      <c r="D131" s="9" t="s">
        <v>364</v>
      </c>
      <c r="E131" s="236">
        <f>SUM(E132:E136)</f>
        <v>14000</v>
      </c>
      <c r="F131" s="236">
        <f t="shared" ref="F131:I131" si="44">SUM(F132:F136)</f>
        <v>0</v>
      </c>
      <c r="G131" s="236">
        <f t="shared" si="44"/>
        <v>0</v>
      </c>
      <c r="H131" s="236">
        <f t="shared" si="44"/>
        <v>0</v>
      </c>
      <c r="I131" s="236">
        <f t="shared" si="44"/>
        <v>14000</v>
      </c>
      <c r="J131" s="343"/>
      <c r="K131" s="343"/>
    </row>
    <row r="132" spans="1:12" ht="15.75" x14ac:dyDescent="0.25">
      <c r="A132" s="44"/>
      <c r="B132" s="45" t="s">
        <v>48</v>
      </c>
      <c r="C132" s="45" t="s">
        <v>51</v>
      </c>
      <c r="D132" s="46" t="s">
        <v>104</v>
      </c>
      <c r="E132" s="255">
        <v>0</v>
      </c>
      <c r="F132" s="220"/>
      <c r="G132" s="220"/>
      <c r="H132" s="220"/>
      <c r="I132" s="222">
        <f>E132+F132</f>
        <v>0</v>
      </c>
      <c r="J132" s="338"/>
      <c r="K132" s="338"/>
    </row>
    <row r="133" spans="1:12" ht="15.75" x14ac:dyDescent="0.25">
      <c r="A133" s="44"/>
      <c r="B133" s="45" t="s">
        <v>49</v>
      </c>
      <c r="C133" s="45" t="s">
        <v>52</v>
      </c>
      <c r="D133" s="46" t="s">
        <v>46</v>
      </c>
      <c r="E133" s="300">
        <v>1500</v>
      </c>
      <c r="F133" s="220"/>
      <c r="G133" s="220"/>
      <c r="H133" s="220"/>
      <c r="I133" s="222">
        <f>E133+F133</f>
        <v>1500</v>
      </c>
      <c r="J133" s="338"/>
      <c r="K133" s="338"/>
    </row>
    <row r="134" spans="1:12" ht="15.75" x14ac:dyDescent="0.25">
      <c r="A134" s="44"/>
      <c r="B134" s="45" t="s">
        <v>50</v>
      </c>
      <c r="C134" s="45" t="s">
        <v>53</v>
      </c>
      <c r="D134" s="46" t="s">
        <v>105</v>
      </c>
      <c r="E134" s="300">
        <v>12000</v>
      </c>
      <c r="F134" s="220"/>
      <c r="G134" s="220"/>
      <c r="H134" s="220"/>
      <c r="I134" s="222">
        <f>E134+F134</f>
        <v>12000</v>
      </c>
      <c r="J134" s="338"/>
      <c r="K134" s="338"/>
    </row>
    <row r="135" spans="1:12" ht="15.75" x14ac:dyDescent="0.25">
      <c r="A135" s="44"/>
      <c r="B135" s="45" t="s">
        <v>391</v>
      </c>
      <c r="C135" s="45" t="s">
        <v>392</v>
      </c>
      <c r="D135" s="46" t="s">
        <v>393</v>
      </c>
      <c r="E135" s="300">
        <v>500</v>
      </c>
      <c r="F135" s="220"/>
      <c r="G135" s="220"/>
      <c r="H135" s="220"/>
      <c r="I135" s="222">
        <f>E135+F135</f>
        <v>500</v>
      </c>
      <c r="J135" s="338"/>
      <c r="K135" s="338"/>
    </row>
    <row r="136" spans="1:12" ht="15.75" x14ac:dyDescent="0.25">
      <c r="A136" s="44"/>
      <c r="B136" s="45" t="s">
        <v>414</v>
      </c>
      <c r="C136" s="45" t="s">
        <v>415</v>
      </c>
      <c r="D136" s="46" t="s">
        <v>416</v>
      </c>
      <c r="E136" s="300">
        <v>0</v>
      </c>
      <c r="F136" s="220"/>
      <c r="G136" s="220"/>
      <c r="H136" s="220"/>
      <c r="I136" s="222">
        <f>E136+F136</f>
        <v>0</v>
      </c>
      <c r="J136" s="338"/>
      <c r="K136" s="338"/>
    </row>
    <row r="137" spans="1:12" ht="15.75" x14ac:dyDescent="0.25">
      <c r="A137" s="44"/>
      <c r="B137" s="45"/>
      <c r="C137" s="45"/>
      <c r="D137" s="46"/>
      <c r="E137" s="237"/>
      <c r="F137" s="220"/>
      <c r="G137" s="220"/>
      <c r="H137" s="220"/>
      <c r="I137" s="222"/>
      <c r="J137" s="338"/>
      <c r="K137" s="338"/>
    </row>
    <row r="138" spans="1:12" ht="18.75" x14ac:dyDescent="0.3">
      <c r="A138" s="54" t="s">
        <v>254</v>
      </c>
      <c r="B138" s="11"/>
      <c r="C138" s="12"/>
      <c r="D138" s="12"/>
      <c r="E138" s="216">
        <f>E140+E201+E208+E224+E241+E258+E282+E288+E295+E299+E320+E328+E334+E366+E369+E394+E420+E423</f>
        <v>786985</v>
      </c>
      <c r="F138" s="216">
        <f>F140+F201+F208+F224+F241+F258+F282+F288+F295+F299+F320+F328+F334+F366+F369+F394+F420+F423</f>
        <v>0</v>
      </c>
      <c r="G138" s="216">
        <f>G140+G201+G208+G224+G241+G258+G282+G288+G295+G299+G320+G328+G334+G366+G369+G394+G420+G423</f>
        <v>0</v>
      </c>
      <c r="H138" s="216">
        <f>H140+H201+H208+H224+H241+H258+H282+H288+H295+H299+H320+H328+H334+H366+H369+H394+H420+H423</f>
        <v>0</v>
      </c>
      <c r="I138" s="216">
        <f>I140+I201+I208+I224+I241+I258+I282+I288+I295+I299+I320+I328+I334+I366+I369+I394+I420+I423</f>
        <v>778485</v>
      </c>
      <c r="J138" s="341"/>
      <c r="K138" s="341"/>
      <c r="L138" s="195"/>
    </row>
    <row r="139" spans="1:12" x14ac:dyDescent="0.25">
      <c r="A139" s="53" t="s">
        <v>10</v>
      </c>
      <c r="B139" s="53" t="s">
        <v>0</v>
      </c>
      <c r="C139" s="53" t="s">
        <v>1</v>
      </c>
      <c r="D139" s="53" t="s">
        <v>2</v>
      </c>
      <c r="E139" s="217" t="str">
        <f>E130</f>
        <v>Rok 2022 v €</v>
      </c>
      <c r="F139" s="217" t="str">
        <f t="shared" ref="F139:H139" si="45">F130</f>
        <v>1.úprava</v>
      </c>
      <c r="G139" s="217" t="str">
        <f t="shared" si="45"/>
        <v>2. úprava</v>
      </c>
      <c r="H139" s="217" t="str">
        <f t="shared" si="45"/>
        <v>3. úprava</v>
      </c>
      <c r="I139" s="217" t="s">
        <v>377</v>
      </c>
      <c r="J139" s="297"/>
      <c r="K139" s="297"/>
      <c r="L139" s="194"/>
    </row>
    <row r="140" spans="1:12" ht="15.75" x14ac:dyDescent="0.25">
      <c r="A140" s="60" t="s">
        <v>108</v>
      </c>
      <c r="B140" s="61"/>
      <c r="C140" s="62" t="s">
        <v>109</v>
      </c>
      <c r="D140" s="63" t="s">
        <v>110</v>
      </c>
      <c r="E140" s="238">
        <f>E153+E176+E185+E200</f>
        <v>288815</v>
      </c>
      <c r="F140" s="238">
        <f t="shared" ref="F140:I140" si="46">F153+F176+F185+F200</f>
        <v>0</v>
      </c>
      <c r="G140" s="238">
        <f t="shared" si="46"/>
        <v>0</v>
      </c>
      <c r="H140" s="238">
        <f t="shared" si="46"/>
        <v>0</v>
      </c>
      <c r="I140" s="238">
        <f t="shared" si="46"/>
        <v>288815</v>
      </c>
      <c r="J140" s="344"/>
      <c r="K140" s="344"/>
      <c r="L140" s="195"/>
    </row>
    <row r="141" spans="1:12" ht="15.75" x14ac:dyDescent="0.25">
      <c r="A141" s="40">
        <v>41</v>
      </c>
      <c r="B141" s="2"/>
      <c r="C141" s="21">
        <v>611000</v>
      </c>
      <c r="D141" s="46" t="s">
        <v>440</v>
      </c>
      <c r="E141" s="300">
        <v>83500</v>
      </c>
      <c r="F141" s="237"/>
      <c r="G141" s="237"/>
      <c r="H141" s="237"/>
      <c r="I141" s="222">
        <f t="shared" ref="I141:I152" si="47">E141+F141+G141+H141</f>
        <v>83500</v>
      </c>
      <c r="J141" s="338"/>
      <c r="K141" s="338"/>
    </row>
    <row r="142" spans="1:12" ht="15.75" x14ac:dyDescent="0.25">
      <c r="A142" s="40">
        <v>41</v>
      </c>
      <c r="B142" s="2"/>
      <c r="C142" s="21">
        <v>612001</v>
      </c>
      <c r="D142" s="46" t="s">
        <v>551</v>
      </c>
      <c r="E142" s="300">
        <v>3500</v>
      </c>
      <c r="F142" s="237"/>
      <c r="G142" s="237"/>
      <c r="H142" s="237"/>
      <c r="I142" s="222">
        <f t="shared" si="47"/>
        <v>3500</v>
      </c>
      <c r="J142" s="338"/>
      <c r="K142" s="338"/>
    </row>
    <row r="143" spans="1:12" ht="15.75" x14ac:dyDescent="0.25">
      <c r="A143" s="40">
        <v>111</v>
      </c>
      <c r="B143" s="2"/>
      <c r="C143" s="21">
        <v>611000</v>
      </c>
      <c r="D143" s="46" t="s">
        <v>500</v>
      </c>
      <c r="E143" s="300">
        <v>3000</v>
      </c>
      <c r="F143" s="237"/>
      <c r="G143" s="237"/>
      <c r="H143" s="237"/>
      <c r="I143" s="222">
        <f t="shared" si="47"/>
        <v>3000</v>
      </c>
      <c r="J143" s="338"/>
      <c r="K143" s="338"/>
    </row>
    <row r="144" spans="1:12" ht="15.75" x14ac:dyDescent="0.25">
      <c r="A144" s="40">
        <v>41</v>
      </c>
      <c r="B144" s="2"/>
      <c r="C144" s="21">
        <v>621000</v>
      </c>
      <c r="D144" s="46" t="s">
        <v>441</v>
      </c>
      <c r="E144" s="300">
        <v>1000</v>
      </c>
      <c r="F144" s="237"/>
      <c r="G144" s="237"/>
      <c r="H144" s="237"/>
      <c r="I144" s="222">
        <f t="shared" si="47"/>
        <v>1000</v>
      </c>
      <c r="J144" s="338"/>
      <c r="K144" s="338"/>
    </row>
    <row r="145" spans="1:11" ht="15.75" x14ac:dyDescent="0.25">
      <c r="A145" s="40">
        <v>41</v>
      </c>
      <c r="B145" s="2"/>
      <c r="C145" s="21">
        <v>623000</v>
      </c>
      <c r="D145" s="46" t="s">
        <v>442</v>
      </c>
      <c r="E145" s="300">
        <v>9200</v>
      </c>
      <c r="F145" s="237"/>
      <c r="G145" s="237"/>
      <c r="H145" s="237"/>
      <c r="I145" s="222">
        <f t="shared" si="47"/>
        <v>9200</v>
      </c>
      <c r="J145" s="338"/>
      <c r="K145" s="338"/>
    </row>
    <row r="146" spans="1:11" ht="15.75" x14ac:dyDescent="0.25">
      <c r="A146" s="40">
        <v>41</v>
      </c>
      <c r="B146" s="2"/>
      <c r="C146" s="21">
        <v>625001</v>
      </c>
      <c r="D146" s="46" t="s">
        <v>443</v>
      </c>
      <c r="E146" s="300">
        <v>1350</v>
      </c>
      <c r="F146" s="237"/>
      <c r="G146" s="237"/>
      <c r="H146" s="237"/>
      <c r="I146" s="222">
        <f t="shared" si="47"/>
        <v>1350</v>
      </c>
      <c r="J146" s="338"/>
      <c r="K146" s="338"/>
    </row>
    <row r="147" spans="1:11" ht="15.75" x14ac:dyDescent="0.25">
      <c r="A147" s="40">
        <v>41</v>
      </c>
      <c r="B147" s="2"/>
      <c r="C147" s="21">
        <v>625002</v>
      </c>
      <c r="D147" s="46" t="s">
        <v>444</v>
      </c>
      <c r="E147" s="300">
        <v>12700</v>
      </c>
      <c r="F147" s="237"/>
      <c r="G147" s="237"/>
      <c r="H147" s="237"/>
      <c r="I147" s="222">
        <f t="shared" si="47"/>
        <v>12700</v>
      </c>
      <c r="J147" s="338"/>
      <c r="K147" s="338"/>
    </row>
    <row r="148" spans="1:11" ht="15.75" x14ac:dyDescent="0.25">
      <c r="A148" s="40">
        <v>41</v>
      </c>
      <c r="B148" s="2"/>
      <c r="C148" s="21">
        <v>625003</v>
      </c>
      <c r="D148" s="46" t="s">
        <v>445</v>
      </c>
      <c r="E148" s="300">
        <v>800</v>
      </c>
      <c r="F148" s="237"/>
      <c r="G148" s="237"/>
      <c r="H148" s="237"/>
      <c r="I148" s="222">
        <f t="shared" si="47"/>
        <v>800</v>
      </c>
      <c r="J148" s="338"/>
      <c r="K148" s="338"/>
    </row>
    <row r="149" spans="1:11" ht="15.75" x14ac:dyDescent="0.25">
      <c r="A149" s="40">
        <v>41</v>
      </c>
      <c r="B149" s="2"/>
      <c r="C149" s="21">
        <v>625004</v>
      </c>
      <c r="D149" s="46" t="s">
        <v>446</v>
      </c>
      <c r="E149" s="237">
        <v>2600</v>
      </c>
      <c r="F149" s="237"/>
      <c r="G149" s="237"/>
      <c r="H149" s="237"/>
      <c r="I149" s="222">
        <f t="shared" si="47"/>
        <v>2600</v>
      </c>
      <c r="J149" s="338"/>
      <c r="K149" s="338"/>
    </row>
    <row r="150" spans="1:11" ht="15.75" x14ac:dyDescent="0.25">
      <c r="A150" s="40">
        <v>41</v>
      </c>
      <c r="B150" s="2"/>
      <c r="C150" s="21">
        <v>625005</v>
      </c>
      <c r="D150" s="46" t="s">
        <v>447</v>
      </c>
      <c r="E150" s="237">
        <v>835</v>
      </c>
      <c r="F150" s="237"/>
      <c r="G150" s="237"/>
      <c r="H150" s="237"/>
      <c r="I150" s="222">
        <f t="shared" si="47"/>
        <v>835</v>
      </c>
      <c r="J150" s="338"/>
      <c r="K150" s="338"/>
    </row>
    <row r="151" spans="1:11" ht="15.75" x14ac:dyDescent="0.25">
      <c r="A151" s="40">
        <v>41</v>
      </c>
      <c r="B151" s="2"/>
      <c r="C151" s="21">
        <v>625007</v>
      </c>
      <c r="D151" s="64" t="s">
        <v>448</v>
      </c>
      <c r="E151" s="237">
        <v>4500</v>
      </c>
      <c r="F151" s="237"/>
      <c r="G151" s="237"/>
      <c r="H151" s="237"/>
      <c r="I151" s="222">
        <f t="shared" si="47"/>
        <v>4500</v>
      </c>
      <c r="J151" s="338"/>
      <c r="K151" s="338"/>
    </row>
    <row r="152" spans="1:11" ht="15.75" x14ac:dyDescent="0.25">
      <c r="A152" s="40">
        <v>41</v>
      </c>
      <c r="B152" s="2"/>
      <c r="C152" s="21">
        <v>627000</v>
      </c>
      <c r="D152" s="64" t="s">
        <v>449</v>
      </c>
      <c r="E152" s="237">
        <v>1500</v>
      </c>
      <c r="F152" s="237"/>
      <c r="G152" s="237"/>
      <c r="H152" s="237"/>
      <c r="I152" s="222">
        <f t="shared" si="47"/>
        <v>1500</v>
      </c>
      <c r="J152" s="338"/>
      <c r="K152" s="338"/>
    </row>
    <row r="153" spans="1:11" ht="15.75" x14ac:dyDescent="0.25">
      <c r="A153" s="65"/>
      <c r="B153" s="7"/>
      <c r="C153" s="65"/>
      <c r="D153" s="66" t="s">
        <v>112</v>
      </c>
      <c r="E153" s="239">
        <f t="shared" ref="E153:I153" si="48">SUM(E141:E152)</f>
        <v>124485</v>
      </c>
      <c r="F153" s="239">
        <f t="shared" si="48"/>
        <v>0</v>
      </c>
      <c r="G153" s="239">
        <f t="shared" si="48"/>
        <v>0</v>
      </c>
      <c r="H153" s="239">
        <f t="shared" si="48"/>
        <v>0</v>
      </c>
      <c r="I153" s="239">
        <f t="shared" si="48"/>
        <v>124485</v>
      </c>
      <c r="J153" s="345"/>
      <c r="K153" s="345"/>
    </row>
    <row r="154" spans="1:11" ht="15.75" x14ac:dyDescent="0.25">
      <c r="A154" s="40">
        <v>41</v>
      </c>
      <c r="B154" s="2"/>
      <c r="C154" s="21">
        <v>631001</v>
      </c>
      <c r="D154" s="64" t="s">
        <v>220</v>
      </c>
      <c r="E154" s="237">
        <v>500</v>
      </c>
      <c r="F154" s="237"/>
      <c r="G154" s="237"/>
      <c r="H154" s="237"/>
      <c r="I154" s="222">
        <f t="shared" ref="I154:I175" si="49">E154+F154+G154+H154</f>
        <v>500</v>
      </c>
      <c r="J154" s="338"/>
      <c r="K154" s="338"/>
    </row>
    <row r="155" spans="1:11" ht="15.75" x14ac:dyDescent="0.25">
      <c r="A155" s="40">
        <v>41</v>
      </c>
      <c r="B155" s="2"/>
      <c r="C155" s="21">
        <v>631002</v>
      </c>
      <c r="D155" s="64" t="s">
        <v>111</v>
      </c>
      <c r="E155" s="237">
        <v>500</v>
      </c>
      <c r="F155" s="237"/>
      <c r="G155" s="237"/>
      <c r="H155" s="237"/>
      <c r="I155" s="222">
        <f t="shared" si="49"/>
        <v>500</v>
      </c>
      <c r="J155" s="338"/>
      <c r="K155" s="338"/>
    </row>
    <row r="156" spans="1:11" x14ac:dyDescent="0.25">
      <c r="A156" s="40">
        <v>41</v>
      </c>
      <c r="B156" s="19"/>
      <c r="C156" s="21">
        <v>632001</v>
      </c>
      <c r="D156" s="67" t="s">
        <v>113</v>
      </c>
      <c r="E156" s="237">
        <v>6000</v>
      </c>
      <c r="F156" s="237"/>
      <c r="G156" s="237"/>
      <c r="H156" s="237"/>
      <c r="I156" s="222">
        <f t="shared" si="49"/>
        <v>6000</v>
      </c>
      <c r="J156" s="338"/>
      <c r="K156" s="338"/>
    </row>
    <row r="157" spans="1:11" x14ac:dyDescent="0.25">
      <c r="A157" s="40">
        <v>41</v>
      </c>
      <c r="B157" s="19"/>
      <c r="C157" s="21" t="s">
        <v>114</v>
      </c>
      <c r="D157" s="68" t="s">
        <v>223</v>
      </c>
      <c r="E157" s="237">
        <v>6000</v>
      </c>
      <c r="F157" s="237"/>
      <c r="G157" s="237"/>
      <c r="H157" s="237"/>
      <c r="I157" s="222">
        <f t="shared" si="49"/>
        <v>6000</v>
      </c>
      <c r="J157" s="338"/>
      <c r="K157" s="338"/>
    </row>
    <row r="158" spans="1:11" x14ac:dyDescent="0.25">
      <c r="A158" s="40">
        <v>41</v>
      </c>
      <c r="B158" s="19"/>
      <c r="C158" s="21">
        <v>632002</v>
      </c>
      <c r="D158" s="68" t="s">
        <v>222</v>
      </c>
      <c r="E158" s="237">
        <v>1000</v>
      </c>
      <c r="F158" s="237"/>
      <c r="G158" s="237"/>
      <c r="H158" s="237"/>
      <c r="I158" s="222">
        <f t="shared" si="49"/>
        <v>1000</v>
      </c>
      <c r="J158" s="338"/>
      <c r="K158" s="338"/>
    </row>
    <row r="159" spans="1:11" x14ac:dyDescent="0.25">
      <c r="A159" s="40">
        <v>41</v>
      </c>
      <c r="B159" s="19"/>
      <c r="C159" s="21">
        <v>632003</v>
      </c>
      <c r="D159" s="68" t="s">
        <v>438</v>
      </c>
      <c r="E159" s="237">
        <v>1200</v>
      </c>
      <c r="F159" s="237"/>
      <c r="G159" s="237"/>
      <c r="H159" s="237"/>
      <c r="I159" s="222">
        <f t="shared" si="49"/>
        <v>1200</v>
      </c>
      <c r="J159" s="338"/>
      <c r="K159" s="338"/>
    </row>
    <row r="160" spans="1:11" x14ac:dyDescent="0.25">
      <c r="A160" s="40">
        <v>41</v>
      </c>
      <c r="B160" s="19"/>
      <c r="C160" s="21">
        <v>632004</v>
      </c>
      <c r="D160" s="68" t="s">
        <v>437</v>
      </c>
      <c r="E160" s="237">
        <v>300</v>
      </c>
      <c r="F160" s="237"/>
      <c r="G160" s="237"/>
      <c r="H160" s="237"/>
      <c r="I160" s="222">
        <f t="shared" si="49"/>
        <v>300</v>
      </c>
      <c r="J160" s="338"/>
      <c r="K160" s="338"/>
    </row>
    <row r="161" spans="1:12" x14ac:dyDescent="0.25">
      <c r="A161" s="40">
        <v>41</v>
      </c>
      <c r="B161" s="19"/>
      <c r="C161" s="21">
        <v>632005</v>
      </c>
      <c r="D161" s="153" t="s">
        <v>436</v>
      </c>
      <c r="E161" s="237">
        <v>1500</v>
      </c>
      <c r="F161" s="237"/>
      <c r="G161" s="237"/>
      <c r="H161" s="237"/>
      <c r="I161" s="222">
        <f t="shared" si="49"/>
        <v>1500</v>
      </c>
      <c r="J161" s="338"/>
      <c r="K161" s="338"/>
    </row>
    <row r="162" spans="1:12" x14ac:dyDescent="0.25">
      <c r="A162" s="40">
        <v>41</v>
      </c>
      <c r="B162" s="19"/>
      <c r="C162" s="21">
        <v>633001</v>
      </c>
      <c r="D162" s="68" t="s">
        <v>327</v>
      </c>
      <c r="E162" s="237">
        <v>1500</v>
      </c>
      <c r="F162" s="237"/>
      <c r="G162" s="237"/>
      <c r="H162" s="237"/>
      <c r="I162" s="222">
        <f t="shared" si="49"/>
        <v>1500</v>
      </c>
      <c r="J162" s="338"/>
      <c r="K162" s="338"/>
    </row>
    <row r="163" spans="1:12" x14ac:dyDescent="0.25">
      <c r="A163" s="126">
        <v>41</v>
      </c>
      <c r="B163" s="370"/>
      <c r="C163" s="75">
        <v>633002</v>
      </c>
      <c r="D163" s="371" t="s">
        <v>552</v>
      </c>
      <c r="E163" s="372">
        <v>1500</v>
      </c>
      <c r="F163" s="372"/>
      <c r="G163" s="372"/>
      <c r="H163" s="372"/>
      <c r="I163" s="222">
        <f t="shared" si="49"/>
        <v>1500</v>
      </c>
      <c r="J163" s="338"/>
      <c r="K163" s="338"/>
    </row>
    <row r="164" spans="1:12" x14ac:dyDescent="0.25">
      <c r="A164" s="126">
        <v>41</v>
      </c>
      <c r="B164" s="370"/>
      <c r="C164" s="75">
        <v>633004</v>
      </c>
      <c r="D164" s="371" t="s">
        <v>553</v>
      </c>
      <c r="E164" s="372">
        <v>200</v>
      </c>
      <c r="F164" s="372"/>
      <c r="G164" s="372"/>
      <c r="H164" s="372"/>
      <c r="I164" s="222">
        <f t="shared" si="49"/>
        <v>200</v>
      </c>
      <c r="J164" s="338"/>
      <c r="K164" s="338"/>
    </row>
    <row r="165" spans="1:12" ht="15.75" x14ac:dyDescent="0.25">
      <c r="A165" s="75">
        <v>41</v>
      </c>
      <c r="B165" s="74"/>
      <c r="C165" s="75">
        <v>633005</v>
      </c>
      <c r="D165" s="154" t="s">
        <v>225</v>
      </c>
      <c r="E165" s="240">
        <v>300</v>
      </c>
      <c r="F165" s="240"/>
      <c r="G165" s="240"/>
      <c r="H165" s="240"/>
      <c r="I165" s="222">
        <f t="shared" si="49"/>
        <v>300</v>
      </c>
      <c r="J165" s="338"/>
      <c r="K165" s="338"/>
    </row>
    <row r="166" spans="1:12" x14ac:dyDescent="0.25">
      <c r="A166" s="40">
        <v>41</v>
      </c>
      <c r="B166" s="19"/>
      <c r="C166" s="21">
        <v>633006</v>
      </c>
      <c r="D166" s="68" t="s">
        <v>278</v>
      </c>
      <c r="E166" s="237">
        <v>2000</v>
      </c>
      <c r="F166" s="237"/>
      <c r="G166" s="237"/>
      <c r="H166" s="237"/>
      <c r="I166" s="222">
        <f t="shared" si="49"/>
        <v>2000</v>
      </c>
      <c r="J166" s="338"/>
      <c r="K166" s="338"/>
    </row>
    <row r="167" spans="1:12" x14ac:dyDescent="0.25">
      <c r="A167" s="40">
        <v>41</v>
      </c>
      <c r="B167" s="19"/>
      <c r="C167" s="21" t="s">
        <v>117</v>
      </c>
      <c r="D167" s="68" t="s">
        <v>118</v>
      </c>
      <c r="E167" s="237">
        <v>2000</v>
      </c>
      <c r="F167" s="237"/>
      <c r="G167" s="237"/>
      <c r="H167" s="237"/>
      <c r="I167" s="222">
        <f t="shared" si="49"/>
        <v>2000</v>
      </c>
      <c r="J167" s="338"/>
      <c r="K167" s="338"/>
    </row>
    <row r="168" spans="1:12" x14ac:dyDescent="0.25">
      <c r="A168" s="40">
        <v>41</v>
      </c>
      <c r="B168" s="19"/>
      <c r="C168" s="21">
        <v>633009</v>
      </c>
      <c r="D168" s="68" t="s">
        <v>120</v>
      </c>
      <c r="E168" s="237">
        <v>400</v>
      </c>
      <c r="F168" s="237"/>
      <c r="G168" s="237"/>
      <c r="H168" s="237"/>
      <c r="I168" s="222">
        <f t="shared" si="49"/>
        <v>400</v>
      </c>
      <c r="J168" s="338"/>
      <c r="K168" s="338"/>
      <c r="L168" s="205"/>
    </row>
    <row r="169" spans="1:12" x14ac:dyDescent="0.25">
      <c r="A169" s="40">
        <v>41</v>
      </c>
      <c r="B169" s="19"/>
      <c r="C169" s="21">
        <v>633010</v>
      </c>
      <c r="D169" s="68" t="s">
        <v>554</v>
      </c>
      <c r="E169" s="237">
        <v>300</v>
      </c>
      <c r="F169" s="237"/>
      <c r="G169" s="237"/>
      <c r="H169" s="237"/>
      <c r="I169" s="222">
        <f t="shared" si="49"/>
        <v>300</v>
      </c>
      <c r="J169" s="338"/>
      <c r="K169" s="338"/>
      <c r="L169" s="205"/>
    </row>
    <row r="170" spans="1:12" x14ac:dyDescent="0.25">
      <c r="A170" s="40">
        <v>41</v>
      </c>
      <c r="B170" s="19"/>
      <c r="C170" s="21">
        <v>633013</v>
      </c>
      <c r="D170" s="68" t="s">
        <v>346</v>
      </c>
      <c r="E170" s="237">
        <v>1100</v>
      </c>
      <c r="F170" s="237"/>
      <c r="G170" s="237"/>
      <c r="H170" s="237"/>
      <c r="I170" s="222">
        <f t="shared" si="49"/>
        <v>1100</v>
      </c>
      <c r="J170" s="338"/>
      <c r="K170" s="338"/>
      <c r="L170" s="205"/>
    </row>
    <row r="171" spans="1:12" x14ac:dyDescent="0.25">
      <c r="A171" s="40">
        <v>41</v>
      </c>
      <c r="B171" s="19"/>
      <c r="C171" s="21">
        <v>633016</v>
      </c>
      <c r="D171" s="68" t="s">
        <v>347</v>
      </c>
      <c r="E171" s="237">
        <v>2500</v>
      </c>
      <c r="F171" s="237"/>
      <c r="G171" s="237"/>
      <c r="H171" s="237"/>
      <c r="I171" s="222">
        <f t="shared" si="49"/>
        <v>2500</v>
      </c>
      <c r="J171" s="338"/>
      <c r="K171" s="338"/>
    </row>
    <row r="172" spans="1:12" x14ac:dyDescent="0.25">
      <c r="A172" s="40">
        <v>41</v>
      </c>
      <c r="B172" s="19"/>
      <c r="C172" s="21">
        <v>634001</v>
      </c>
      <c r="D172" s="68" t="s">
        <v>411</v>
      </c>
      <c r="E172" s="237">
        <v>1000</v>
      </c>
      <c r="F172" s="237"/>
      <c r="G172" s="237"/>
      <c r="H172" s="237"/>
      <c r="I172" s="222">
        <f t="shared" si="49"/>
        <v>1000</v>
      </c>
      <c r="J172" s="338"/>
      <c r="K172" s="338"/>
    </row>
    <row r="173" spans="1:12" x14ac:dyDescent="0.25">
      <c r="A173" s="40">
        <v>41</v>
      </c>
      <c r="B173" s="19"/>
      <c r="C173" s="21">
        <v>634002</v>
      </c>
      <c r="D173" s="68" t="s">
        <v>121</v>
      </c>
      <c r="E173" s="237">
        <v>1000</v>
      </c>
      <c r="F173" s="237"/>
      <c r="G173" s="237"/>
      <c r="H173" s="237"/>
      <c r="I173" s="222">
        <f t="shared" si="49"/>
        <v>1000</v>
      </c>
      <c r="J173" s="338"/>
      <c r="K173" s="338"/>
    </row>
    <row r="174" spans="1:12" x14ac:dyDescent="0.25">
      <c r="A174" s="40">
        <v>41</v>
      </c>
      <c r="B174" s="19"/>
      <c r="C174" s="21">
        <v>634003</v>
      </c>
      <c r="D174" s="68" t="s">
        <v>516</v>
      </c>
      <c r="E174" s="237">
        <v>550</v>
      </c>
      <c r="F174" s="237"/>
      <c r="G174" s="237"/>
      <c r="H174" s="237"/>
      <c r="I174" s="222">
        <f t="shared" si="49"/>
        <v>550</v>
      </c>
      <c r="J174" s="338"/>
      <c r="K174" s="338"/>
    </row>
    <row r="175" spans="1:12" x14ac:dyDescent="0.25">
      <c r="A175" s="40">
        <v>41</v>
      </c>
      <c r="B175" s="19"/>
      <c r="C175" s="21">
        <v>634005</v>
      </c>
      <c r="D175" s="68" t="s">
        <v>122</v>
      </c>
      <c r="E175" s="237">
        <v>200</v>
      </c>
      <c r="F175" s="237"/>
      <c r="G175" s="237"/>
      <c r="H175" s="237"/>
      <c r="I175" s="222">
        <f t="shared" si="49"/>
        <v>200</v>
      </c>
      <c r="J175" s="338"/>
      <c r="K175" s="338"/>
    </row>
    <row r="176" spans="1:12" ht="15.75" x14ac:dyDescent="0.25">
      <c r="A176" s="65"/>
      <c r="B176" s="7"/>
      <c r="C176" s="7"/>
      <c r="D176" s="94" t="s">
        <v>221</v>
      </c>
      <c r="E176" s="239">
        <f>SUM(E154:E175)</f>
        <v>31550</v>
      </c>
      <c r="F176" s="239">
        <f t="shared" ref="F176:I176" si="50">SUM(F154:F175)</f>
        <v>0</v>
      </c>
      <c r="G176" s="239">
        <f t="shared" si="50"/>
        <v>0</v>
      </c>
      <c r="H176" s="239">
        <f t="shared" si="50"/>
        <v>0</v>
      </c>
      <c r="I176" s="239">
        <f t="shared" si="50"/>
        <v>31550</v>
      </c>
      <c r="J176" s="345"/>
      <c r="K176" s="345"/>
    </row>
    <row r="177" spans="1:11" x14ac:dyDescent="0.25">
      <c r="A177" s="53" t="s">
        <v>10</v>
      </c>
      <c r="B177" s="53" t="s">
        <v>0</v>
      </c>
      <c r="C177" s="53" t="s">
        <v>1</v>
      </c>
      <c r="D177" s="53" t="s">
        <v>2</v>
      </c>
      <c r="E177" s="217" t="str">
        <f>E139</f>
        <v>Rok 2022 v €</v>
      </c>
      <c r="F177" s="217" t="str">
        <f>F139</f>
        <v>1.úprava</v>
      </c>
      <c r="G177" s="217" t="str">
        <f>G139</f>
        <v>2. úprava</v>
      </c>
      <c r="H177" s="217" t="str">
        <f>H139</f>
        <v>3. úprava</v>
      </c>
      <c r="I177" s="217" t="s">
        <v>377</v>
      </c>
      <c r="J177" s="297"/>
      <c r="K177" s="297"/>
    </row>
    <row r="178" spans="1:11" ht="15.75" x14ac:dyDescent="0.25">
      <c r="A178" s="21">
        <v>41</v>
      </c>
      <c r="B178" s="2"/>
      <c r="C178" s="21">
        <v>635002</v>
      </c>
      <c r="D178" s="70" t="s">
        <v>348</v>
      </c>
      <c r="E178" s="234">
        <v>1500</v>
      </c>
      <c r="F178" s="234"/>
      <c r="G178" s="234"/>
      <c r="H178" s="234"/>
      <c r="I178" s="222">
        <f t="shared" ref="I178:I184" si="51">E178+F178</f>
        <v>1500</v>
      </c>
      <c r="J178" s="338"/>
      <c r="K178" s="338"/>
    </row>
    <row r="179" spans="1:11" ht="15.75" x14ac:dyDescent="0.25">
      <c r="A179" s="21">
        <v>41</v>
      </c>
      <c r="B179" s="2"/>
      <c r="C179" s="21">
        <v>635003</v>
      </c>
      <c r="D179" s="70" t="s">
        <v>286</v>
      </c>
      <c r="E179" s="234">
        <v>3000</v>
      </c>
      <c r="F179" s="234"/>
      <c r="G179" s="234"/>
      <c r="H179" s="234"/>
      <c r="I179" s="222">
        <f t="shared" si="51"/>
        <v>3000</v>
      </c>
      <c r="J179" s="338"/>
      <c r="K179" s="338"/>
    </row>
    <row r="180" spans="1:11" ht="15.75" x14ac:dyDescent="0.25">
      <c r="A180" s="21">
        <v>41</v>
      </c>
      <c r="B180" s="2"/>
      <c r="C180" s="21">
        <v>635004</v>
      </c>
      <c r="D180" s="70" t="s">
        <v>133</v>
      </c>
      <c r="E180" s="234">
        <v>600</v>
      </c>
      <c r="F180" s="234"/>
      <c r="G180" s="234"/>
      <c r="H180" s="234"/>
      <c r="I180" s="222">
        <f t="shared" si="51"/>
        <v>600</v>
      </c>
      <c r="J180" s="338"/>
      <c r="K180" s="338"/>
    </row>
    <row r="181" spans="1:11" ht="15.75" x14ac:dyDescent="0.25">
      <c r="A181" s="21">
        <v>41</v>
      </c>
      <c r="B181" s="2"/>
      <c r="C181" s="21">
        <v>635006</v>
      </c>
      <c r="D181" s="70" t="s">
        <v>417</v>
      </c>
      <c r="E181" s="234">
        <v>5500</v>
      </c>
      <c r="F181" s="234"/>
      <c r="G181" s="234"/>
      <c r="H181" s="234"/>
      <c r="I181" s="222">
        <f t="shared" si="51"/>
        <v>5500</v>
      </c>
      <c r="J181" s="338"/>
      <c r="K181" s="338"/>
    </row>
    <row r="182" spans="1:11" ht="15.75" x14ac:dyDescent="0.25">
      <c r="A182" s="21">
        <v>41</v>
      </c>
      <c r="B182" s="8"/>
      <c r="C182" s="206">
        <v>635009</v>
      </c>
      <c r="D182" s="83" t="s">
        <v>349</v>
      </c>
      <c r="E182" s="241">
        <v>4500</v>
      </c>
      <c r="F182" s="241"/>
      <c r="G182" s="241"/>
      <c r="H182" s="241"/>
      <c r="I182" s="222">
        <f t="shared" si="51"/>
        <v>4500</v>
      </c>
      <c r="J182" s="338"/>
      <c r="K182" s="338"/>
    </row>
    <row r="183" spans="1:11" ht="15.75" x14ac:dyDescent="0.25">
      <c r="A183" s="21">
        <v>41</v>
      </c>
      <c r="B183" s="8"/>
      <c r="C183" s="206" t="s">
        <v>555</v>
      </c>
      <c r="D183" s="83" t="s">
        <v>556</v>
      </c>
      <c r="E183" s="241">
        <v>50</v>
      </c>
      <c r="F183" s="241"/>
      <c r="G183" s="241"/>
      <c r="H183" s="241"/>
      <c r="I183" s="222">
        <f t="shared" si="51"/>
        <v>50</v>
      </c>
      <c r="J183" s="338"/>
      <c r="K183" s="338"/>
    </row>
    <row r="184" spans="1:11" ht="15.75" x14ac:dyDescent="0.25">
      <c r="A184" s="21">
        <v>41</v>
      </c>
      <c r="B184" s="8"/>
      <c r="C184" s="206">
        <v>636006</v>
      </c>
      <c r="D184" s="83" t="s">
        <v>380</v>
      </c>
      <c r="E184" s="241">
        <v>1800</v>
      </c>
      <c r="F184" s="241"/>
      <c r="G184" s="241"/>
      <c r="H184" s="241"/>
      <c r="I184" s="222">
        <f t="shared" si="51"/>
        <v>1800</v>
      </c>
      <c r="J184" s="338"/>
      <c r="K184" s="338"/>
    </row>
    <row r="185" spans="1:11" ht="15.75" x14ac:dyDescent="0.25">
      <c r="A185" s="100"/>
      <c r="B185" s="76"/>
      <c r="C185" s="77"/>
      <c r="D185" s="78" t="s">
        <v>226</v>
      </c>
      <c r="E185" s="242">
        <f>SUM(E178:E184)</f>
        <v>16950</v>
      </c>
      <c r="F185" s="242">
        <f t="shared" ref="F185:I185" si="52">SUM(F178:F184)</f>
        <v>0</v>
      </c>
      <c r="G185" s="242">
        <f t="shared" si="52"/>
        <v>0</v>
      </c>
      <c r="H185" s="242">
        <f t="shared" si="52"/>
        <v>0</v>
      </c>
      <c r="I185" s="242">
        <f t="shared" si="52"/>
        <v>16950</v>
      </c>
      <c r="J185" s="345"/>
      <c r="K185" s="345"/>
    </row>
    <row r="186" spans="1:11" ht="15.75" x14ac:dyDescent="0.25">
      <c r="A186" s="21">
        <v>41</v>
      </c>
      <c r="B186" s="2"/>
      <c r="C186" s="21">
        <v>637001</v>
      </c>
      <c r="D186" s="70" t="s">
        <v>124</v>
      </c>
      <c r="E186" s="234">
        <v>500</v>
      </c>
      <c r="F186" s="234"/>
      <c r="G186" s="234"/>
      <c r="H186" s="234"/>
      <c r="I186" s="222">
        <f t="shared" ref="I186:I199" si="53">E186+F186+G186+H186</f>
        <v>500</v>
      </c>
      <c r="J186" s="338"/>
      <c r="K186" s="338"/>
    </row>
    <row r="187" spans="1:11" ht="15.75" x14ac:dyDescent="0.25">
      <c r="A187" s="21">
        <v>41</v>
      </c>
      <c r="B187" s="2"/>
      <c r="C187" s="21">
        <v>637004</v>
      </c>
      <c r="D187" s="70" t="s">
        <v>125</v>
      </c>
      <c r="E187" s="234">
        <v>3000</v>
      </c>
      <c r="F187" s="234"/>
      <c r="G187" s="234"/>
      <c r="H187" s="234"/>
      <c r="I187" s="222">
        <f t="shared" si="53"/>
        <v>3000</v>
      </c>
      <c r="J187" s="338"/>
      <c r="K187" s="338"/>
    </row>
    <row r="188" spans="1:11" ht="15.75" x14ac:dyDescent="0.25">
      <c r="A188" s="21">
        <v>41</v>
      </c>
      <c r="B188" s="2"/>
      <c r="C188" s="21" t="s">
        <v>126</v>
      </c>
      <c r="D188" s="70" t="s">
        <v>127</v>
      </c>
      <c r="E188" s="234">
        <v>2000</v>
      </c>
      <c r="F188" s="234"/>
      <c r="G188" s="234"/>
      <c r="H188" s="234"/>
      <c r="I188" s="222">
        <f t="shared" si="53"/>
        <v>2000</v>
      </c>
      <c r="J188" s="338"/>
      <c r="K188" s="338"/>
    </row>
    <row r="189" spans="1:11" ht="15.75" x14ac:dyDescent="0.25">
      <c r="A189" s="21">
        <v>41</v>
      </c>
      <c r="B189" s="2"/>
      <c r="C189" s="21" t="s">
        <v>160</v>
      </c>
      <c r="D189" s="70" t="s">
        <v>381</v>
      </c>
      <c r="E189" s="234">
        <v>1500</v>
      </c>
      <c r="F189" s="234"/>
      <c r="G189" s="234"/>
      <c r="H189" s="234"/>
      <c r="I189" s="222">
        <f t="shared" si="53"/>
        <v>1500</v>
      </c>
      <c r="J189" s="338"/>
      <c r="K189" s="338"/>
    </row>
    <row r="190" spans="1:11" ht="15.75" x14ac:dyDescent="0.25">
      <c r="A190" s="21">
        <v>41</v>
      </c>
      <c r="B190" s="2"/>
      <c r="C190" s="21" t="s">
        <v>161</v>
      </c>
      <c r="D190" s="70" t="s">
        <v>492</v>
      </c>
      <c r="E190" s="382">
        <v>90000</v>
      </c>
      <c r="F190" s="234"/>
      <c r="G190" s="234"/>
      <c r="H190" s="234"/>
      <c r="I190" s="222">
        <f t="shared" si="53"/>
        <v>90000</v>
      </c>
      <c r="J190" s="338"/>
      <c r="K190" s="338"/>
    </row>
    <row r="191" spans="1:11" ht="15.75" x14ac:dyDescent="0.25">
      <c r="A191" s="21">
        <v>41</v>
      </c>
      <c r="B191" s="2"/>
      <c r="C191" s="21">
        <v>637005</v>
      </c>
      <c r="D191" s="70" t="s">
        <v>128</v>
      </c>
      <c r="E191" s="237">
        <v>6500</v>
      </c>
      <c r="F191" s="237"/>
      <c r="G191" s="237"/>
      <c r="H191" s="237"/>
      <c r="I191" s="222">
        <f t="shared" si="53"/>
        <v>6500</v>
      </c>
      <c r="J191" s="338"/>
      <c r="K191" s="338"/>
    </row>
    <row r="192" spans="1:11" ht="15.75" x14ac:dyDescent="0.25">
      <c r="A192" s="21">
        <v>41</v>
      </c>
      <c r="B192" s="2"/>
      <c r="C192" s="21">
        <v>637012</v>
      </c>
      <c r="D192" s="70" t="s">
        <v>227</v>
      </c>
      <c r="E192" s="237">
        <v>2000</v>
      </c>
      <c r="F192" s="237"/>
      <c r="G192" s="237"/>
      <c r="H192" s="237"/>
      <c r="I192" s="222">
        <f t="shared" si="53"/>
        <v>2000</v>
      </c>
      <c r="J192" s="338"/>
      <c r="K192" s="338"/>
    </row>
    <row r="193" spans="1:11" ht="15.75" x14ac:dyDescent="0.25">
      <c r="A193" s="21">
        <v>41</v>
      </c>
      <c r="B193" s="2"/>
      <c r="C193" s="21">
        <v>637014</v>
      </c>
      <c r="D193" s="70" t="s">
        <v>129</v>
      </c>
      <c r="E193" s="300">
        <v>2400</v>
      </c>
      <c r="F193" s="237"/>
      <c r="G193" s="237"/>
      <c r="H193" s="237"/>
      <c r="I193" s="222">
        <f t="shared" si="53"/>
        <v>2400</v>
      </c>
      <c r="J193" s="338"/>
      <c r="K193" s="338"/>
    </row>
    <row r="194" spans="1:11" ht="15.75" x14ac:dyDescent="0.25">
      <c r="A194" s="71">
        <v>41</v>
      </c>
      <c r="B194" s="8"/>
      <c r="C194" s="71">
        <v>637015</v>
      </c>
      <c r="D194" s="83" t="s">
        <v>287</v>
      </c>
      <c r="E194" s="323">
        <v>3000</v>
      </c>
      <c r="F194" s="243"/>
      <c r="G194" s="243"/>
      <c r="H194" s="243"/>
      <c r="I194" s="222">
        <f t="shared" si="53"/>
        <v>3000</v>
      </c>
      <c r="J194" s="338"/>
      <c r="K194" s="338"/>
    </row>
    <row r="195" spans="1:11" ht="15.75" x14ac:dyDescent="0.25">
      <c r="A195" s="21">
        <v>41</v>
      </c>
      <c r="B195" s="2"/>
      <c r="C195" s="21">
        <v>637016</v>
      </c>
      <c r="D195" s="70" t="s">
        <v>130</v>
      </c>
      <c r="E195" s="300">
        <v>700</v>
      </c>
      <c r="F195" s="237"/>
      <c r="G195" s="237"/>
      <c r="H195" s="237"/>
      <c r="I195" s="222">
        <f t="shared" si="53"/>
        <v>700</v>
      </c>
      <c r="J195" s="338"/>
      <c r="K195" s="338"/>
    </row>
    <row r="196" spans="1:11" ht="15.75" x14ac:dyDescent="0.25">
      <c r="A196" s="71">
        <v>41</v>
      </c>
      <c r="B196" s="8"/>
      <c r="C196" s="71">
        <v>637026</v>
      </c>
      <c r="D196" s="83" t="s">
        <v>131</v>
      </c>
      <c r="E196" s="243">
        <v>2500</v>
      </c>
      <c r="F196" s="243"/>
      <c r="G196" s="243"/>
      <c r="H196" s="243"/>
      <c r="I196" s="222">
        <f t="shared" si="53"/>
        <v>2500</v>
      </c>
      <c r="J196" s="338"/>
      <c r="K196" s="338"/>
    </row>
    <row r="197" spans="1:11" x14ac:dyDescent="0.25">
      <c r="A197" s="40">
        <v>41</v>
      </c>
      <c r="B197" s="19"/>
      <c r="C197" s="21">
        <v>637035</v>
      </c>
      <c r="D197" s="68" t="s">
        <v>224</v>
      </c>
      <c r="E197" s="237">
        <v>230</v>
      </c>
      <c r="F197" s="237"/>
      <c r="G197" s="237"/>
      <c r="H197" s="237"/>
      <c r="I197" s="222">
        <f t="shared" si="53"/>
        <v>230</v>
      </c>
      <c r="J197" s="338"/>
      <c r="K197" s="338"/>
    </row>
    <row r="198" spans="1:11" x14ac:dyDescent="0.25">
      <c r="A198" s="373">
        <v>41</v>
      </c>
      <c r="B198" s="121"/>
      <c r="C198" s="71">
        <v>642015</v>
      </c>
      <c r="D198" s="374" t="s">
        <v>557</v>
      </c>
      <c r="E198" s="243">
        <v>500</v>
      </c>
      <c r="F198" s="243"/>
      <c r="G198" s="243"/>
      <c r="H198" s="243"/>
      <c r="I198" s="222">
        <f t="shared" si="53"/>
        <v>500</v>
      </c>
      <c r="J198" s="338"/>
      <c r="K198" s="338"/>
    </row>
    <row r="199" spans="1:11" ht="15.75" x14ac:dyDescent="0.25">
      <c r="A199" s="71">
        <v>41</v>
      </c>
      <c r="B199" s="8" t="s">
        <v>468</v>
      </c>
      <c r="C199" s="71">
        <v>642006</v>
      </c>
      <c r="D199" s="72" t="s">
        <v>467</v>
      </c>
      <c r="E199" s="241">
        <v>1000</v>
      </c>
      <c r="F199" s="241"/>
      <c r="G199" s="241"/>
      <c r="H199" s="241"/>
      <c r="I199" s="222">
        <f t="shared" si="53"/>
        <v>1000</v>
      </c>
      <c r="J199" s="338"/>
      <c r="K199" s="338"/>
    </row>
    <row r="200" spans="1:11" ht="15.75" x14ac:dyDescent="0.25">
      <c r="A200" s="65"/>
      <c r="B200" s="73"/>
      <c r="C200" s="73"/>
      <c r="D200" s="73" t="s">
        <v>132</v>
      </c>
      <c r="E200" s="231">
        <f>SUM(E186:E199)</f>
        <v>115830</v>
      </c>
      <c r="F200" s="231">
        <f t="shared" ref="F200:I200" si="54">SUM(F186:F199)</f>
        <v>0</v>
      </c>
      <c r="G200" s="231">
        <f t="shared" si="54"/>
        <v>0</v>
      </c>
      <c r="H200" s="231">
        <f t="shared" si="54"/>
        <v>0</v>
      </c>
      <c r="I200" s="231">
        <f t="shared" si="54"/>
        <v>115830</v>
      </c>
      <c r="J200" s="339"/>
      <c r="K200" s="339"/>
    </row>
    <row r="201" spans="1:11" ht="15.75" x14ac:dyDescent="0.25">
      <c r="A201" s="79">
        <v>2</v>
      </c>
      <c r="B201" s="80"/>
      <c r="C201" s="81" t="s">
        <v>135</v>
      </c>
      <c r="D201" s="82" t="s">
        <v>136</v>
      </c>
      <c r="E201" s="244">
        <f>SUM(E202:E206)</f>
        <v>9000</v>
      </c>
      <c r="F201" s="244">
        <f t="shared" ref="F201:H201" si="55">SUM(F202:F206)</f>
        <v>0</v>
      </c>
      <c r="G201" s="244">
        <f t="shared" si="55"/>
        <v>0</v>
      </c>
      <c r="H201" s="244">
        <f t="shared" si="55"/>
        <v>0</v>
      </c>
      <c r="I201" s="244">
        <f t="shared" ref="I201" si="56">SUM(I202:I206)</f>
        <v>9000</v>
      </c>
      <c r="J201" s="344"/>
      <c r="K201" s="344"/>
    </row>
    <row r="202" spans="1:11" ht="15.75" x14ac:dyDescent="0.25">
      <c r="A202" s="21">
        <v>41</v>
      </c>
      <c r="B202" s="2" t="s">
        <v>350</v>
      </c>
      <c r="C202" s="21">
        <v>651003</v>
      </c>
      <c r="D202" s="70" t="s">
        <v>525</v>
      </c>
      <c r="E202" s="234">
        <v>2500</v>
      </c>
      <c r="F202" s="234"/>
      <c r="G202" s="234"/>
      <c r="H202" s="234"/>
      <c r="I202" s="222">
        <f>E202+F202+G202+H202</f>
        <v>2500</v>
      </c>
      <c r="J202" s="338"/>
      <c r="K202" s="338"/>
    </row>
    <row r="203" spans="1:11" ht="15.75" x14ac:dyDescent="0.25">
      <c r="A203" s="21">
        <v>41</v>
      </c>
      <c r="B203" s="8" t="s">
        <v>351</v>
      </c>
      <c r="C203" s="71" t="s">
        <v>137</v>
      </c>
      <c r="D203" s="83" t="s">
        <v>526</v>
      </c>
      <c r="E203" s="241">
        <v>2500</v>
      </c>
      <c r="F203" s="241"/>
      <c r="G203" s="241"/>
      <c r="H203" s="241"/>
      <c r="I203" s="222">
        <f>E203+F203+G203+H203</f>
        <v>2500</v>
      </c>
      <c r="J203" s="338"/>
      <c r="K203" s="338"/>
    </row>
    <row r="204" spans="1:11" ht="15.75" x14ac:dyDescent="0.25">
      <c r="A204" s="75">
        <v>41</v>
      </c>
      <c r="B204" s="8" t="s">
        <v>351</v>
      </c>
      <c r="C204" s="71" t="s">
        <v>269</v>
      </c>
      <c r="D204" s="83" t="s">
        <v>527</v>
      </c>
      <c r="E204" s="241">
        <v>2000</v>
      </c>
      <c r="F204" s="241"/>
      <c r="G204" s="241"/>
      <c r="H204" s="241"/>
      <c r="I204" s="222">
        <f>E204+F204+G204+H204</f>
        <v>2000</v>
      </c>
      <c r="J204" s="338"/>
      <c r="K204" s="338"/>
    </row>
    <row r="205" spans="1:11" ht="15.75" x14ac:dyDescent="0.25">
      <c r="A205" s="75">
        <v>41</v>
      </c>
      <c r="B205" s="8" t="s">
        <v>352</v>
      </c>
      <c r="C205" s="71" t="s">
        <v>329</v>
      </c>
      <c r="D205" s="83" t="s">
        <v>528</v>
      </c>
      <c r="E205" s="241">
        <v>500</v>
      </c>
      <c r="F205" s="241"/>
      <c r="G205" s="241"/>
      <c r="H205" s="241"/>
      <c r="I205" s="222">
        <f>E205+F205+G205+H205</f>
        <v>500</v>
      </c>
      <c r="J205" s="338"/>
      <c r="K205" s="338"/>
    </row>
    <row r="206" spans="1:11" ht="15.75" x14ac:dyDescent="0.25">
      <c r="A206" s="75">
        <v>41</v>
      </c>
      <c r="B206" s="8"/>
      <c r="C206" s="71">
        <v>651002</v>
      </c>
      <c r="D206" s="83" t="s">
        <v>418</v>
      </c>
      <c r="E206" s="301">
        <v>1500</v>
      </c>
      <c r="F206" s="241"/>
      <c r="G206" s="241"/>
      <c r="H206" s="241"/>
      <c r="I206" s="222">
        <f>E206+F206+G206+H206</f>
        <v>1500</v>
      </c>
      <c r="J206" s="338"/>
      <c r="K206" s="338"/>
    </row>
    <row r="207" spans="1:11" ht="14.25" customHeight="1" x14ac:dyDescent="0.25">
      <c r="A207" s="84">
        <v>3</v>
      </c>
      <c r="B207" s="102"/>
      <c r="C207" s="102"/>
      <c r="D207" s="90" t="s">
        <v>138</v>
      </c>
      <c r="E207" s="245"/>
      <c r="F207" s="245"/>
      <c r="G207" s="245"/>
      <c r="H207" s="245"/>
      <c r="I207" s="281"/>
      <c r="J207" s="346"/>
      <c r="K207" s="346"/>
    </row>
    <row r="208" spans="1:11" ht="15.75" x14ac:dyDescent="0.25">
      <c r="A208" s="86"/>
      <c r="B208" s="61"/>
      <c r="C208" s="87" t="s">
        <v>139</v>
      </c>
      <c r="D208" s="88" t="s">
        <v>140</v>
      </c>
      <c r="E208" s="238">
        <f t="shared" ref="E208:I208" si="57">SUM(E209:E221)</f>
        <v>12810</v>
      </c>
      <c r="F208" s="238">
        <f t="shared" si="57"/>
        <v>0</v>
      </c>
      <c r="G208" s="238">
        <f t="shared" si="57"/>
        <v>0</v>
      </c>
      <c r="H208" s="238">
        <f t="shared" si="57"/>
        <v>0</v>
      </c>
      <c r="I208" s="238">
        <f t="shared" si="57"/>
        <v>12810</v>
      </c>
      <c r="J208" s="344"/>
      <c r="K208" s="344"/>
    </row>
    <row r="209" spans="1:11" ht="15.75" x14ac:dyDescent="0.25">
      <c r="A209" s="21">
        <v>41</v>
      </c>
      <c r="B209" s="2"/>
      <c r="C209" s="21">
        <v>632001</v>
      </c>
      <c r="D209" s="70" t="s">
        <v>141</v>
      </c>
      <c r="E209" s="237">
        <v>650</v>
      </c>
      <c r="F209" s="237"/>
      <c r="G209" s="237"/>
      <c r="H209" s="237"/>
      <c r="I209" s="222">
        <f t="shared" ref="I209:I221" si="58">E209+F209+G209+H209</f>
        <v>650</v>
      </c>
      <c r="J209" s="338"/>
      <c r="K209" s="338"/>
    </row>
    <row r="210" spans="1:11" ht="15.75" x14ac:dyDescent="0.25">
      <c r="A210" s="21">
        <v>41</v>
      </c>
      <c r="B210" s="2"/>
      <c r="C210" s="21" t="s">
        <v>114</v>
      </c>
      <c r="D210" s="70" t="s">
        <v>115</v>
      </c>
      <c r="E210" s="237">
        <v>1300</v>
      </c>
      <c r="F210" s="237"/>
      <c r="G210" s="237"/>
      <c r="H210" s="237"/>
      <c r="I210" s="222">
        <f t="shared" si="58"/>
        <v>1300</v>
      </c>
      <c r="J210" s="338"/>
      <c r="K210" s="338"/>
    </row>
    <row r="211" spans="1:11" ht="15.75" x14ac:dyDescent="0.25">
      <c r="A211" s="21">
        <v>41</v>
      </c>
      <c r="B211" s="2"/>
      <c r="C211" s="21">
        <v>632002</v>
      </c>
      <c r="D211" s="70" t="s">
        <v>116</v>
      </c>
      <c r="E211" s="234">
        <v>50</v>
      </c>
      <c r="F211" s="234"/>
      <c r="G211" s="234"/>
      <c r="H211" s="234"/>
      <c r="I211" s="222">
        <f t="shared" si="58"/>
        <v>50</v>
      </c>
      <c r="J211" s="338"/>
      <c r="K211" s="338"/>
    </row>
    <row r="212" spans="1:11" ht="15.75" x14ac:dyDescent="0.25">
      <c r="A212" s="21">
        <v>41</v>
      </c>
      <c r="B212" s="2"/>
      <c r="C212" s="21">
        <v>633006</v>
      </c>
      <c r="D212" s="70" t="s">
        <v>558</v>
      </c>
      <c r="E212" s="234">
        <v>50</v>
      </c>
      <c r="F212" s="234"/>
      <c r="G212" s="234"/>
      <c r="H212" s="234"/>
      <c r="I212" s="222">
        <f t="shared" si="58"/>
        <v>50</v>
      </c>
      <c r="J212" s="338"/>
      <c r="K212" s="338"/>
    </row>
    <row r="213" spans="1:11" ht="15.75" x14ac:dyDescent="0.25">
      <c r="A213" s="21">
        <v>41</v>
      </c>
      <c r="B213" s="2"/>
      <c r="C213" s="37">
        <v>633010</v>
      </c>
      <c r="D213" s="149" t="s">
        <v>408</v>
      </c>
      <c r="E213" s="234">
        <v>6000</v>
      </c>
      <c r="F213" s="234"/>
      <c r="G213" s="234"/>
      <c r="H213" s="234"/>
      <c r="I213" s="222">
        <f t="shared" si="58"/>
        <v>6000</v>
      </c>
      <c r="J213" s="338"/>
      <c r="K213" s="338"/>
    </row>
    <row r="214" spans="1:11" ht="15.75" x14ac:dyDescent="0.25">
      <c r="A214" s="21">
        <v>41</v>
      </c>
      <c r="B214" s="2"/>
      <c r="C214" s="21">
        <v>633016</v>
      </c>
      <c r="D214" s="149" t="s">
        <v>211</v>
      </c>
      <c r="E214" s="234">
        <v>100</v>
      </c>
      <c r="F214" s="234"/>
      <c r="G214" s="234"/>
      <c r="H214" s="234"/>
      <c r="I214" s="222">
        <f t="shared" si="58"/>
        <v>100</v>
      </c>
      <c r="J214" s="338"/>
      <c r="K214" s="338"/>
    </row>
    <row r="215" spans="1:11" ht="15.75" x14ac:dyDescent="0.25">
      <c r="A215" s="21">
        <v>41</v>
      </c>
      <c r="B215" s="2"/>
      <c r="C215" s="21">
        <v>634001</v>
      </c>
      <c r="D215" s="70" t="s">
        <v>263</v>
      </c>
      <c r="E215" s="234">
        <v>1000</v>
      </c>
      <c r="F215" s="234"/>
      <c r="G215" s="234"/>
      <c r="H215" s="234"/>
      <c r="I215" s="222">
        <f t="shared" si="58"/>
        <v>1000</v>
      </c>
      <c r="J215" s="338"/>
      <c r="K215" s="338"/>
    </row>
    <row r="216" spans="1:11" ht="15.75" x14ac:dyDescent="0.25">
      <c r="A216" s="21">
        <v>41</v>
      </c>
      <c r="B216" s="2"/>
      <c r="C216" s="21">
        <v>634002</v>
      </c>
      <c r="D216" s="70" t="s">
        <v>353</v>
      </c>
      <c r="E216" s="234">
        <v>800</v>
      </c>
      <c r="F216" s="234"/>
      <c r="G216" s="234"/>
      <c r="H216" s="234"/>
      <c r="I216" s="222">
        <f t="shared" si="58"/>
        <v>800</v>
      </c>
      <c r="J216" s="338"/>
      <c r="K216" s="338"/>
    </row>
    <row r="217" spans="1:11" ht="15.75" x14ac:dyDescent="0.25">
      <c r="A217" s="21">
        <v>41</v>
      </c>
      <c r="B217" s="2"/>
      <c r="C217" s="21">
        <v>634003</v>
      </c>
      <c r="D217" s="70" t="s">
        <v>142</v>
      </c>
      <c r="E217" s="234">
        <v>300</v>
      </c>
      <c r="F217" s="234"/>
      <c r="G217" s="234"/>
      <c r="H217" s="234"/>
      <c r="I217" s="222">
        <f t="shared" si="58"/>
        <v>300</v>
      </c>
      <c r="J217" s="338"/>
      <c r="K217" s="338"/>
    </row>
    <row r="218" spans="1:11" ht="15.75" x14ac:dyDescent="0.25">
      <c r="A218" s="21">
        <v>41</v>
      </c>
      <c r="B218" s="2"/>
      <c r="C218" s="21">
        <v>634005</v>
      </c>
      <c r="D218" s="149" t="s">
        <v>354</v>
      </c>
      <c r="E218" s="234">
        <v>60</v>
      </c>
      <c r="F218" s="234"/>
      <c r="G218" s="234"/>
      <c r="H218" s="234"/>
      <c r="I218" s="222">
        <f t="shared" si="58"/>
        <v>60</v>
      </c>
      <c r="J218" s="338"/>
      <c r="K218" s="338"/>
    </row>
    <row r="219" spans="1:11" ht="15.75" x14ac:dyDescent="0.25">
      <c r="A219" s="21">
        <v>41</v>
      </c>
      <c r="B219" s="2"/>
      <c r="C219" s="21">
        <v>637001</v>
      </c>
      <c r="D219" s="149" t="s">
        <v>382</v>
      </c>
      <c r="E219" s="234">
        <v>200</v>
      </c>
      <c r="F219" s="234"/>
      <c r="G219" s="234"/>
      <c r="H219" s="234"/>
      <c r="I219" s="222">
        <f t="shared" si="58"/>
        <v>200</v>
      </c>
      <c r="J219" s="338"/>
      <c r="K219" s="338"/>
    </row>
    <row r="220" spans="1:11" ht="15.75" x14ac:dyDescent="0.25">
      <c r="A220" s="21">
        <v>41</v>
      </c>
      <c r="B220" s="2"/>
      <c r="C220" s="21">
        <v>637005</v>
      </c>
      <c r="D220" s="149" t="s">
        <v>399</v>
      </c>
      <c r="E220" s="234">
        <v>300</v>
      </c>
      <c r="F220" s="234"/>
      <c r="G220" s="234"/>
      <c r="H220" s="234"/>
      <c r="I220" s="222">
        <f t="shared" si="58"/>
        <v>300</v>
      </c>
      <c r="J220" s="338"/>
      <c r="K220" s="338"/>
    </row>
    <row r="221" spans="1:11" ht="15.75" x14ac:dyDescent="0.25">
      <c r="A221" s="21">
        <v>41</v>
      </c>
      <c r="B221" s="2">
        <v>372</v>
      </c>
      <c r="C221" s="37">
        <v>642001</v>
      </c>
      <c r="D221" s="149" t="s">
        <v>470</v>
      </c>
      <c r="E221" s="234">
        <v>2000</v>
      </c>
      <c r="F221" s="234"/>
      <c r="G221" s="234"/>
      <c r="H221" s="234"/>
      <c r="I221" s="222">
        <f t="shared" si="58"/>
        <v>2000</v>
      </c>
      <c r="J221" s="338"/>
      <c r="K221" s="338"/>
    </row>
    <row r="222" spans="1:11" x14ac:dyDescent="0.25">
      <c r="A222" s="53" t="s">
        <v>10</v>
      </c>
      <c r="B222" s="53" t="s">
        <v>0</v>
      </c>
      <c r="C222" s="53" t="s">
        <v>1</v>
      </c>
      <c r="D222" s="53" t="s">
        <v>2</v>
      </c>
      <c r="E222" s="217" t="str">
        <f>E177</f>
        <v>Rok 2022 v €</v>
      </c>
      <c r="F222" s="217" t="str">
        <f>F177</f>
        <v>1.úprava</v>
      </c>
      <c r="G222" s="217" t="str">
        <f>G177</f>
        <v>2. úprava</v>
      </c>
      <c r="H222" s="217" t="str">
        <f>H177</f>
        <v>3. úprava</v>
      </c>
      <c r="I222" s="217" t="s">
        <v>377</v>
      </c>
      <c r="J222" s="297"/>
      <c r="K222" s="297"/>
    </row>
    <row r="223" spans="1:11" ht="15.75" x14ac:dyDescent="0.25">
      <c r="A223" s="101">
        <v>4</v>
      </c>
      <c r="B223" s="102"/>
      <c r="C223" s="102"/>
      <c r="D223" s="90" t="s">
        <v>143</v>
      </c>
      <c r="E223" s="246"/>
      <c r="F223" s="246"/>
      <c r="G223" s="246"/>
      <c r="H223" s="246"/>
      <c r="I223" s="246"/>
      <c r="J223" s="347"/>
      <c r="K223" s="347"/>
    </row>
    <row r="224" spans="1:11" ht="15.75" x14ac:dyDescent="0.25">
      <c r="A224" s="86"/>
      <c r="B224" s="61"/>
      <c r="C224" s="91" t="s">
        <v>144</v>
      </c>
      <c r="D224" s="88" t="s">
        <v>145</v>
      </c>
      <c r="E224" s="238">
        <f t="shared" ref="E224:I224" si="59">E233+E236+E239</f>
        <v>32500</v>
      </c>
      <c r="F224" s="238">
        <f t="shared" si="59"/>
        <v>0</v>
      </c>
      <c r="G224" s="238">
        <f t="shared" si="59"/>
        <v>0</v>
      </c>
      <c r="H224" s="238">
        <f t="shared" si="59"/>
        <v>0</v>
      </c>
      <c r="I224" s="238">
        <f t="shared" si="59"/>
        <v>32500</v>
      </c>
      <c r="J224" s="344"/>
      <c r="K224" s="344"/>
    </row>
    <row r="225" spans="1:11" ht="15.75" x14ac:dyDescent="0.25">
      <c r="A225" s="21">
        <v>41</v>
      </c>
      <c r="B225" s="2"/>
      <c r="C225" s="21">
        <v>632001</v>
      </c>
      <c r="D225" s="70" t="s">
        <v>147</v>
      </c>
      <c r="E225" s="234">
        <v>500</v>
      </c>
      <c r="F225" s="234"/>
      <c r="G225" s="234"/>
      <c r="H225" s="234"/>
      <c r="I225" s="222">
        <f t="shared" ref="I225:I232" si="60">E225+F225+G225+H225</f>
        <v>500</v>
      </c>
      <c r="J225" s="338"/>
      <c r="K225" s="338"/>
    </row>
    <row r="226" spans="1:11" ht="15.75" x14ac:dyDescent="0.25">
      <c r="A226" s="21">
        <v>41</v>
      </c>
      <c r="B226" s="2"/>
      <c r="C226" s="21">
        <v>633006</v>
      </c>
      <c r="D226" s="70" t="s">
        <v>148</v>
      </c>
      <c r="E226" s="234">
        <v>900</v>
      </c>
      <c r="F226" s="234"/>
      <c r="G226" s="234"/>
      <c r="H226" s="234"/>
      <c r="I226" s="222">
        <f t="shared" si="60"/>
        <v>900</v>
      </c>
      <c r="J226" s="338"/>
      <c r="K226" s="338"/>
    </row>
    <row r="227" spans="1:11" ht="15.75" x14ac:dyDescent="0.25">
      <c r="A227" s="21">
        <v>41</v>
      </c>
      <c r="B227" s="2"/>
      <c r="C227" s="21" t="s">
        <v>117</v>
      </c>
      <c r="D227" s="70" t="s">
        <v>149</v>
      </c>
      <c r="E227" s="234">
        <v>500</v>
      </c>
      <c r="F227" s="234"/>
      <c r="G227" s="234"/>
      <c r="H227" s="234"/>
      <c r="I227" s="222">
        <f t="shared" si="60"/>
        <v>500</v>
      </c>
      <c r="J227" s="338"/>
      <c r="K227" s="338"/>
    </row>
    <row r="228" spans="1:11" ht="15.75" x14ac:dyDescent="0.25">
      <c r="A228" s="21">
        <v>41</v>
      </c>
      <c r="B228" s="2"/>
      <c r="C228" s="21" t="s">
        <v>119</v>
      </c>
      <c r="D228" s="70" t="s">
        <v>489</v>
      </c>
      <c r="E228" s="234">
        <v>500</v>
      </c>
      <c r="F228" s="234"/>
      <c r="G228" s="234"/>
      <c r="H228" s="234"/>
      <c r="I228" s="222">
        <f t="shared" si="60"/>
        <v>500</v>
      </c>
      <c r="J228" s="338"/>
      <c r="K228" s="338"/>
    </row>
    <row r="229" spans="1:11" ht="15.75" x14ac:dyDescent="0.25">
      <c r="A229" s="21">
        <v>41</v>
      </c>
      <c r="B229" s="2"/>
      <c r="C229" s="21" t="s">
        <v>150</v>
      </c>
      <c r="D229" s="70" t="s">
        <v>355</v>
      </c>
      <c r="E229" s="234">
        <v>1000</v>
      </c>
      <c r="F229" s="234"/>
      <c r="G229" s="234"/>
      <c r="H229" s="234"/>
      <c r="I229" s="222">
        <f t="shared" si="60"/>
        <v>1000</v>
      </c>
      <c r="J229" s="338"/>
      <c r="K229" s="338"/>
    </row>
    <row r="230" spans="1:11" ht="15.75" x14ac:dyDescent="0.25">
      <c r="A230" s="21">
        <v>41</v>
      </c>
      <c r="B230" s="2"/>
      <c r="C230" s="21">
        <v>634001</v>
      </c>
      <c r="D230" s="70" t="s">
        <v>151</v>
      </c>
      <c r="E230" s="234">
        <v>0</v>
      </c>
      <c r="F230" s="234"/>
      <c r="G230" s="234"/>
      <c r="H230" s="234"/>
      <c r="I230" s="222">
        <f t="shared" si="60"/>
        <v>0</v>
      </c>
      <c r="J230" s="338"/>
      <c r="K230" s="338"/>
    </row>
    <row r="231" spans="1:11" ht="15.75" x14ac:dyDescent="0.25">
      <c r="A231" s="21">
        <v>41</v>
      </c>
      <c r="B231" s="2"/>
      <c r="C231" s="21">
        <v>634002</v>
      </c>
      <c r="D231" s="70" t="s">
        <v>490</v>
      </c>
      <c r="E231" s="234">
        <v>800</v>
      </c>
      <c r="F231" s="234"/>
      <c r="G231" s="234"/>
      <c r="H231" s="234"/>
      <c r="I231" s="222">
        <f t="shared" si="60"/>
        <v>800</v>
      </c>
      <c r="J231" s="338"/>
      <c r="K231" s="338"/>
    </row>
    <row r="232" spans="1:11" ht="15.75" x14ac:dyDescent="0.25">
      <c r="A232" s="21">
        <v>41</v>
      </c>
      <c r="B232" s="2"/>
      <c r="C232" s="21">
        <v>634003</v>
      </c>
      <c r="D232" s="70" t="s">
        <v>154</v>
      </c>
      <c r="E232" s="234">
        <v>1400</v>
      </c>
      <c r="F232" s="234"/>
      <c r="G232" s="234"/>
      <c r="H232" s="234"/>
      <c r="I232" s="222">
        <f t="shared" si="60"/>
        <v>1400</v>
      </c>
      <c r="J232" s="338"/>
      <c r="K232" s="338"/>
    </row>
    <row r="233" spans="1:11" ht="15.75" x14ac:dyDescent="0.25">
      <c r="A233" s="65"/>
      <c r="B233" s="73"/>
      <c r="C233" s="92"/>
      <c r="D233" s="93" t="s">
        <v>241</v>
      </c>
      <c r="E233" s="239">
        <f t="shared" ref="E233:I233" si="61">SUM(E225:E232)</f>
        <v>5600</v>
      </c>
      <c r="F233" s="239">
        <f t="shared" si="61"/>
        <v>0</v>
      </c>
      <c r="G233" s="239">
        <f t="shared" si="61"/>
        <v>0</v>
      </c>
      <c r="H233" s="239">
        <f t="shared" si="61"/>
        <v>0</v>
      </c>
      <c r="I233" s="239">
        <f t="shared" si="61"/>
        <v>5600</v>
      </c>
      <c r="J233" s="345"/>
      <c r="K233" s="345"/>
    </row>
    <row r="234" spans="1:11" ht="15.75" x14ac:dyDescent="0.25">
      <c r="A234" s="21">
        <v>41</v>
      </c>
      <c r="B234" s="2"/>
      <c r="C234" s="21">
        <v>635004</v>
      </c>
      <c r="D234" s="70" t="s">
        <v>152</v>
      </c>
      <c r="E234" s="234">
        <v>400</v>
      </c>
      <c r="F234" s="234"/>
      <c r="G234" s="234"/>
      <c r="H234" s="234"/>
      <c r="I234" s="222">
        <f>E234+F234+G234+H234</f>
        <v>400</v>
      </c>
      <c r="J234" s="338"/>
      <c r="K234" s="338"/>
    </row>
    <row r="235" spans="1:11" ht="15.75" x14ac:dyDescent="0.25">
      <c r="A235" s="21">
        <v>41</v>
      </c>
      <c r="B235" s="2"/>
      <c r="C235" s="21">
        <v>635006</v>
      </c>
      <c r="D235" s="70" t="s">
        <v>279</v>
      </c>
      <c r="E235" s="234">
        <v>25000</v>
      </c>
      <c r="F235" s="234"/>
      <c r="G235" s="234"/>
      <c r="H235" s="234"/>
      <c r="I235" s="222">
        <f>E235+F235+G235+H235</f>
        <v>25000</v>
      </c>
      <c r="J235" s="338"/>
      <c r="K235" s="338"/>
    </row>
    <row r="236" spans="1:11" ht="15.75" x14ac:dyDescent="0.25">
      <c r="A236" s="141"/>
      <c r="B236" s="7"/>
      <c r="C236" s="65"/>
      <c r="D236" s="93" t="s">
        <v>134</v>
      </c>
      <c r="E236" s="239">
        <f t="shared" ref="E236:I236" si="62">SUM(E234:E235)</f>
        <v>25400</v>
      </c>
      <c r="F236" s="239">
        <f t="shared" si="62"/>
        <v>0</v>
      </c>
      <c r="G236" s="239">
        <f t="shared" si="62"/>
        <v>0</v>
      </c>
      <c r="H236" s="239">
        <f t="shared" si="62"/>
        <v>0</v>
      </c>
      <c r="I236" s="239">
        <f t="shared" si="62"/>
        <v>25400</v>
      </c>
      <c r="J236" s="345"/>
      <c r="K236" s="345"/>
    </row>
    <row r="237" spans="1:11" ht="15.75" x14ac:dyDescent="0.25">
      <c r="A237" s="21">
        <v>41</v>
      </c>
      <c r="B237" s="2"/>
      <c r="C237" s="21">
        <v>637004</v>
      </c>
      <c r="D237" s="70" t="s">
        <v>155</v>
      </c>
      <c r="E237" s="234">
        <v>1500</v>
      </c>
      <c r="F237" s="234"/>
      <c r="G237" s="234"/>
      <c r="H237" s="234"/>
      <c r="I237" s="222">
        <f>E237+F237+G237+H237</f>
        <v>1500</v>
      </c>
      <c r="J237" s="338"/>
      <c r="K237" s="338"/>
    </row>
    <row r="238" spans="1:11" ht="15.75" x14ac:dyDescent="0.25">
      <c r="A238" s="21">
        <v>41</v>
      </c>
      <c r="B238" s="2"/>
      <c r="C238" s="21" t="s">
        <v>126</v>
      </c>
      <c r="D238" s="70" t="s">
        <v>394</v>
      </c>
      <c r="E238" s="234">
        <v>0</v>
      </c>
      <c r="F238" s="234"/>
      <c r="G238" s="234"/>
      <c r="H238" s="234"/>
      <c r="I238" s="222">
        <f>E238+F238+G238+H238</f>
        <v>0</v>
      </c>
      <c r="J238" s="338"/>
      <c r="K238" s="338"/>
    </row>
    <row r="239" spans="1:11" ht="15.75" x14ac:dyDescent="0.25">
      <c r="A239" s="65"/>
      <c r="B239" s="7"/>
      <c r="C239" s="65"/>
      <c r="D239" s="93" t="s">
        <v>132</v>
      </c>
      <c r="E239" s="239">
        <f t="shared" ref="E239:I239" si="63">SUM(E237:E238)</f>
        <v>1500</v>
      </c>
      <c r="F239" s="239">
        <f t="shared" si="63"/>
        <v>0</v>
      </c>
      <c r="G239" s="239">
        <f t="shared" si="63"/>
        <v>0</v>
      </c>
      <c r="H239" s="239">
        <f t="shared" si="63"/>
        <v>0</v>
      </c>
      <c r="I239" s="239">
        <f t="shared" si="63"/>
        <v>1500</v>
      </c>
      <c r="J239" s="345"/>
      <c r="K239" s="345"/>
    </row>
    <row r="240" spans="1:11" x14ac:dyDescent="0.25">
      <c r="A240" s="53" t="s">
        <v>10</v>
      </c>
      <c r="B240" s="53" t="s">
        <v>0</v>
      </c>
      <c r="C240" s="53" t="s">
        <v>1</v>
      </c>
      <c r="D240" s="53" t="s">
        <v>2</v>
      </c>
      <c r="E240" s="217" t="str">
        <f>E222</f>
        <v>Rok 2022 v €</v>
      </c>
      <c r="F240" s="217" t="str">
        <f>F222</f>
        <v>1.úprava</v>
      </c>
      <c r="G240" s="217" t="str">
        <f>G222</f>
        <v>2. úprava</v>
      </c>
      <c r="H240" s="217" t="str">
        <f>H222</f>
        <v>3. úprava</v>
      </c>
      <c r="I240" s="217" t="s">
        <v>377</v>
      </c>
      <c r="J240" s="297"/>
      <c r="K240" s="297"/>
    </row>
    <row r="241" spans="1:11" ht="15.75" x14ac:dyDescent="0.25">
      <c r="A241" s="86">
        <v>5</v>
      </c>
      <c r="B241" s="96"/>
      <c r="C241" s="91" t="s">
        <v>156</v>
      </c>
      <c r="D241" s="97" t="s">
        <v>157</v>
      </c>
      <c r="E241" s="247">
        <f t="shared" ref="E241:I241" si="64">E248+E255</f>
        <v>82150</v>
      </c>
      <c r="F241" s="247">
        <f t="shared" si="64"/>
        <v>0</v>
      </c>
      <c r="G241" s="247">
        <f t="shared" si="64"/>
        <v>0</v>
      </c>
      <c r="H241" s="247">
        <f t="shared" si="64"/>
        <v>0</v>
      </c>
      <c r="I241" s="247">
        <f t="shared" si="64"/>
        <v>82150</v>
      </c>
      <c r="J241" s="348"/>
      <c r="K241" s="348"/>
    </row>
    <row r="242" spans="1:11" ht="15.75" x14ac:dyDescent="0.25">
      <c r="A242" s="21">
        <v>41</v>
      </c>
      <c r="B242" s="2"/>
      <c r="C242" s="21">
        <v>632001</v>
      </c>
      <c r="D242" s="70" t="s">
        <v>158</v>
      </c>
      <c r="E242" s="234">
        <v>8000</v>
      </c>
      <c r="F242" s="234"/>
      <c r="G242" s="234"/>
      <c r="H242" s="234"/>
      <c r="I242" s="222">
        <f t="shared" ref="I242:I247" si="65">E242+F242+G242+H242</f>
        <v>8000</v>
      </c>
      <c r="J242" s="338"/>
      <c r="K242" s="338"/>
    </row>
    <row r="243" spans="1:11" ht="15.75" x14ac:dyDescent="0.25">
      <c r="A243" s="21">
        <v>41</v>
      </c>
      <c r="B243" s="2"/>
      <c r="C243" s="21">
        <v>632002</v>
      </c>
      <c r="D243" s="70" t="s">
        <v>244</v>
      </c>
      <c r="E243" s="234">
        <v>1000</v>
      </c>
      <c r="F243" s="234"/>
      <c r="G243" s="234"/>
      <c r="H243" s="234"/>
      <c r="I243" s="222">
        <f t="shared" si="65"/>
        <v>1000</v>
      </c>
      <c r="J243" s="338"/>
      <c r="K243" s="338"/>
    </row>
    <row r="244" spans="1:11" ht="15.75" x14ac:dyDescent="0.25">
      <c r="A244" s="21">
        <v>41</v>
      </c>
      <c r="B244" s="2"/>
      <c r="C244" s="21">
        <v>632005</v>
      </c>
      <c r="D244" s="70" t="s">
        <v>159</v>
      </c>
      <c r="E244" s="234">
        <v>50</v>
      </c>
      <c r="F244" s="234"/>
      <c r="G244" s="234"/>
      <c r="H244" s="234"/>
      <c r="I244" s="222">
        <f t="shared" si="65"/>
        <v>50</v>
      </c>
      <c r="J244" s="338"/>
      <c r="K244" s="338"/>
    </row>
    <row r="245" spans="1:11" ht="15.75" x14ac:dyDescent="0.25">
      <c r="A245" s="21">
        <v>41</v>
      </c>
      <c r="B245" s="2"/>
      <c r="C245" s="21">
        <v>633006</v>
      </c>
      <c r="D245" s="70" t="s">
        <v>242</v>
      </c>
      <c r="E245" s="234">
        <v>500</v>
      </c>
      <c r="F245" s="234"/>
      <c r="G245" s="234"/>
      <c r="H245" s="234"/>
      <c r="I245" s="222">
        <f t="shared" si="65"/>
        <v>500</v>
      </c>
      <c r="J245" s="338"/>
      <c r="K245" s="338"/>
    </row>
    <row r="246" spans="1:11" ht="16.5" customHeight="1" x14ac:dyDescent="0.25">
      <c r="A246" s="21">
        <v>41</v>
      </c>
      <c r="B246" s="2"/>
      <c r="C246" s="21" t="s">
        <v>117</v>
      </c>
      <c r="D246" s="70" t="s">
        <v>300</v>
      </c>
      <c r="E246" s="234">
        <v>1000</v>
      </c>
      <c r="F246" s="234"/>
      <c r="G246" s="234"/>
      <c r="H246" s="234"/>
      <c r="I246" s="222">
        <f t="shared" si="65"/>
        <v>1000</v>
      </c>
      <c r="J246" s="338"/>
      <c r="K246" s="338"/>
    </row>
    <row r="247" spans="1:11" ht="15.75" x14ac:dyDescent="0.25">
      <c r="A247" s="21">
        <v>41</v>
      </c>
      <c r="B247" s="2"/>
      <c r="C247" s="21">
        <v>636001</v>
      </c>
      <c r="D247" s="70" t="s">
        <v>162</v>
      </c>
      <c r="E247" s="234">
        <v>100</v>
      </c>
      <c r="F247" s="234"/>
      <c r="G247" s="234"/>
      <c r="H247" s="234"/>
      <c r="I247" s="222">
        <f t="shared" si="65"/>
        <v>100</v>
      </c>
      <c r="J247" s="338"/>
      <c r="K247" s="338"/>
    </row>
    <row r="248" spans="1:11" ht="15.75" x14ac:dyDescent="0.25">
      <c r="A248" s="100"/>
      <c r="B248" s="7"/>
      <c r="C248" s="100"/>
      <c r="D248" s="93" t="s">
        <v>243</v>
      </c>
      <c r="E248" s="239">
        <f t="shared" ref="E248:I248" si="66">SUM(E242:E247)</f>
        <v>10650</v>
      </c>
      <c r="F248" s="239">
        <f t="shared" si="66"/>
        <v>0</v>
      </c>
      <c r="G248" s="239">
        <f t="shared" si="66"/>
        <v>0</v>
      </c>
      <c r="H248" s="239">
        <f t="shared" si="66"/>
        <v>0</v>
      </c>
      <c r="I248" s="239">
        <f t="shared" si="66"/>
        <v>10650</v>
      </c>
      <c r="J248" s="345"/>
      <c r="K248" s="345"/>
    </row>
    <row r="249" spans="1:11" ht="15.75" x14ac:dyDescent="0.25">
      <c r="A249" s="21">
        <v>41</v>
      </c>
      <c r="B249" s="2"/>
      <c r="C249" s="21">
        <v>637004</v>
      </c>
      <c r="D249" s="70" t="s">
        <v>164</v>
      </c>
      <c r="E249" s="255">
        <v>39000</v>
      </c>
      <c r="F249" s="234"/>
      <c r="G249" s="234"/>
      <c r="H249" s="234"/>
      <c r="I249" s="222">
        <f t="shared" ref="I249:I254" si="67">E249+F249+G249+H249</f>
        <v>39000</v>
      </c>
      <c r="J249" s="338"/>
      <c r="K249" s="338"/>
    </row>
    <row r="250" spans="1:11" ht="15.75" x14ac:dyDescent="0.25">
      <c r="A250" s="21">
        <v>41</v>
      </c>
      <c r="B250" s="2"/>
      <c r="C250" s="21">
        <v>637012</v>
      </c>
      <c r="D250" s="70" t="s">
        <v>165</v>
      </c>
      <c r="E250" s="255">
        <v>25000</v>
      </c>
      <c r="F250" s="234"/>
      <c r="G250" s="234"/>
      <c r="H250" s="234"/>
      <c r="I250" s="222">
        <f t="shared" si="67"/>
        <v>25000</v>
      </c>
      <c r="J250" s="338"/>
      <c r="K250" s="338"/>
    </row>
    <row r="251" spans="1:11" ht="15.75" x14ac:dyDescent="0.25">
      <c r="A251" s="21">
        <v>41</v>
      </c>
      <c r="B251" s="2"/>
      <c r="C251" s="21" t="s">
        <v>126</v>
      </c>
      <c r="D251" s="70" t="s">
        <v>419</v>
      </c>
      <c r="E251" s="234">
        <v>2000</v>
      </c>
      <c r="F251" s="234"/>
      <c r="G251" s="234"/>
      <c r="H251" s="234"/>
      <c r="I251" s="222">
        <f t="shared" si="67"/>
        <v>2000</v>
      </c>
      <c r="J251" s="338"/>
      <c r="K251" s="338"/>
    </row>
    <row r="252" spans="1:11" ht="15.75" x14ac:dyDescent="0.25">
      <c r="A252" s="21">
        <v>41</v>
      </c>
      <c r="B252" s="2"/>
      <c r="C252" s="21" t="s">
        <v>160</v>
      </c>
      <c r="D252" s="70" t="s">
        <v>356</v>
      </c>
      <c r="E252" s="234">
        <v>2500</v>
      </c>
      <c r="F252" s="234"/>
      <c r="G252" s="234"/>
      <c r="H252" s="234"/>
      <c r="I252" s="222">
        <f t="shared" si="67"/>
        <v>2500</v>
      </c>
      <c r="J252" s="338"/>
      <c r="K252" s="338"/>
    </row>
    <row r="253" spans="1:11" ht="15.75" x14ac:dyDescent="0.25">
      <c r="A253" s="21">
        <v>41</v>
      </c>
      <c r="B253" s="2"/>
      <c r="C253" s="21" t="s">
        <v>161</v>
      </c>
      <c r="D253" s="70" t="s">
        <v>163</v>
      </c>
      <c r="E253" s="234">
        <v>1000</v>
      </c>
      <c r="F253" s="234"/>
      <c r="G253" s="234"/>
      <c r="H253" s="234"/>
      <c r="I253" s="222">
        <f t="shared" si="67"/>
        <v>1000</v>
      </c>
      <c r="J253" s="338"/>
      <c r="K253" s="338"/>
    </row>
    <row r="254" spans="1:11" ht="15.75" x14ac:dyDescent="0.25">
      <c r="A254" s="21">
        <v>41</v>
      </c>
      <c r="B254" s="2"/>
      <c r="C254" s="37" t="s">
        <v>420</v>
      </c>
      <c r="D254" s="70" t="s">
        <v>409</v>
      </c>
      <c r="E254" s="234">
        <v>2000</v>
      </c>
      <c r="F254" s="234"/>
      <c r="G254" s="234"/>
      <c r="H254" s="234"/>
      <c r="I254" s="222">
        <f t="shared" si="67"/>
        <v>2000</v>
      </c>
      <c r="J254" s="338"/>
      <c r="K254" s="338"/>
    </row>
    <row r="255" spans="1:11" ht="15.75" x14ac:dyDescent="0.25">
      <c r="A255" s="65"/>
      <c r="B255" s="7"/>
      <c r="C255" s="65"/>
      <c r="D255" s="93" t="s">
        <v>132</v>
      </c>
      <c r="E255" s="239">
        <f t="shared" ref="E255:I255" si="68">SUM(E249:E254)</f>
        <v>71500</v>
      </c>
      <c r="F255" s="239">
        <f t="shared" si="68"/>
        <v>0</v>
      </c>
      <c r="G255" s="239">
        <f t="shared" si="68"/>
        <v>0</v>
      </c>
      <c r="H255" s="239">
        <f t="shared" si="68"/>
        <v>0</v>
      </c>
      <c r="I255" s="239">
        <f t="shared" si="68"/>
        <v>71500</v>
      </c>
      <c r="J255" s="345"/>
      <c r="K255" s="345"/>
    </row>
    <row r="256" spans="1:11" x14ac:dyDescent="0.25">
      <c r="A256" s="53" t="s">
        <v>10</v>
      </c>
      <c r="B256" s="53" t="s">
        <v>0</v>
      </c>
      <c r="C256" s="53" t="s">
        <v>1</v>
      </c>
      <c r="D256" s="53" t="s">
        <v>2</v>
      </c>
      <c r="E256" s="217" t="str">
        <f>E240</f>
        <v>Rok 2022 v €</v>
      </c>
      <c r="F256" s="217" t="str">
        <f>F240</f>
        <v>1.úprava</v>
      </c>
      <c r="G256" s="217" t="str">
        <f>G240</f>
        <v>2. úprava</v>
      </c>
      <c r="H256" s="217" t="str">
        <f>H240</f>
        <v>3. úprava</v>
      </c>
      <c r="I256" s="217" t="s">
        <v>377</v>
      </c>
      <c r="J256" s="297"/>
      <c r="K256" s="297"/>
    </row>
    <row r="257" spans="1:11" ht="15.75" x14ac:dyDescent="0.25">
      <c r="A257" s="101">
        <v>6</v>
      </c>
      <c r="B257" s="102"/>
      <c r="C257" s="102"/>
      <c r="D257" s="103" t="s">
        <v>166</v>
      </c>
      <c r="E257" s="248">
        <f>E258+E282+E288</f>
        <v>78740</v>
      </c>
      <c r="F257" s="248">
        <f>F258+F282+F288</f>
        <v>0</v>
      </c>
      <c r="G257" s="248">
        <f>G258+G282+G288</f>
        <v>0</v>
      </c>
      <c r="H257" s="248">
        <f>H258+H282+H288</f>
        <v>0</v>
      </c>
      <c r="I257" s="248">
        <f>I258+I282+I288</f>
        <v>78740</v>
      </c>
      <c r="J257" s="349"/>
      <c r="K257" s="349"/>
    </row>
    <row r="258" spans="1:11" ht="15.75" x14ac:dyDescent="0.25">
      <c r="A258" s="86"/>
      <c r="B258" s="61"/>
      <c r="C258" s="91" t="s">
        <v>167</v>
      </c>
      <c r="D258" s="88" t="s">
        <v>168</v>
      </c>
      <c r="E258" s="238">
        <f>SUM(E259:E281)</f>
        <v>42540</v>
      </c>
      <c r="F258" s="238">
        <f>SUM(F259:F281)</f>
        <v>0</v>
      </c>
      <c r="G258" s="238">
        <f>SUM(G259:G281)</f>
        <v>0</v>
      </c>
      <c r="H258" s="238">
        <f>SUM(H259:H281)</f>
        <v>0</v>
      </c>
      <c r="I258" s="238">
        <f>SUM(I259:I281)</f>
        <v>42540</v>
      </c>
      <c r="J258" s="344"/>
      <c r="K258" s="344"/>
    </row>
    <row r="259" spans="1:11" x14ac:dyDescent="0.25">
      <c r="A259" s="40" t="s">
        <v>531</v>
      </c>
      <c r="B259" s="18" t="s">
        <v>533</v>
      </c>
      <c r="C259" s="21">
        <v>611000</v>
      </c>
      <c r="D259" s="46" t="s">
        <v>440</v>
      </c>
      <c r="E259" s="321">
        <v>16000</v>
      </c>
      <c r="F259" s="321"/>
      <c r="G259" s="321"/>
      <c r="H259" s="321"/>
      <c r="I259" s="222">
        <f t="shared" ref="I259:I281" si="69">E259+F259</f>
        <v>16000</v>
      </c>
      <c r="J259" s="338"/>
      <c r="K259" s="338"/>
    </row>
    <row r="260" spans="1:11" x14ac:dyDescent="0.25">
      <c r="A260" s="40" t="s">
        <v>532</v>
      </c>
      <c r="B260" s="18" t="s">
        <v>534</v>
      </c>
      <c r="C260" s="21">
        <v>611000</v>
      </c>
      <c r="D260" s="46" t="s">
        <v>440</v>
      </c>
      <c r="E260" s="321"/>
      <c r="F260" s="321"/>
      <c r="G260" s="321"/>
      <c r="H260" s="321"/>
      <c r="I260" s="222">
        <f t="shared" si="69"/>
        <v>0</v>
      </c>
      <c r="J260" s="338"/>
      <c r="K260" s="338"/>
    </row>
    <row r="261" spans="1:11" x14ac:dyDescent="0.25">
      <c r="A261" s="40">
        <v>41</v>
      </c>
      <c r="B261" s="18" t="s">
        <v>535</v>
      </c>
      <c r="C261" s="21">
        <v>611000</v>
      </c>
      <c r="D261" s="46" t="s">
        <v>440</v>
      </c>
      <c r="E261" s="321"/>
      <c r="F261" s="321"/>
      <c r="G261" s="321"/>
      <c r="H261" s="321"/>
      <c r="I261" s="222">
        <f t="shared" si="69"/>
        <v>0</v>
      </c>
      <c r="J261" s="338"/>
      <c r="K261" s="338"/>
    </row>
    <row r="262" spans="1:11" x14ac:dyDescent="0.25">
      <c r="A262" s="40"/>
      <c r="B262" s="18"/>
      <c r="C262" s="376">
        <v>612001</v>
      </c>
      <c r="D262" s="324" t="s">
        <v>551</v>
      </c>
      <c r="E262" s="321">
        <v>5000</v>
      </c>
      <c r="F262" s="321"/>
      <c r="G262" s="321"/>
      <c r="H262" s="321"/>
      <c r="I262" s="222">
        <f t="shared" si="69"/>
        <v>5000</v>
      </c>
      <c r="J262" s="338"/>
      <c r="K262" s="338"/>
    </row>
    <row r="263" spans="1:11" x14ac:dyDescent="0.25">
      <c r="A263" s="40"/>
      <c r="B263" s="18"/>
      <c r="C263" s="376">
        <v>623</v>
      </c>
      <c r="D263" s="324" t="s">
        <v>579</v>
      </c>
      <c r="E263" s="321">
        <v>1500</v>
      </c>
      <c r="F263" s="321"/>
      <c r="G263" s="321"/>
      <c r="H263" s="321"/>
      <c r="I263" s="222">
        <f t="shared" si="69"/>
        <v>1500</v>
      </c>
      <c r="J263" s="338"/>
      <c r="K263" s="338"/>
    </row>
    <row r="264" spans="1:11" x14ac:dyDescent="0.25">
      <c r="A264" s="40"/>
      <c r="B264" s="18"/>
      <c r="C264" s="376">
        <v>625001</v>
      </c>
      <c r="D264" s="324" t="s">
        <v>580</v>
      </c>
      <c r="E264" s="321">
        <v>300</v>
      </c>
      <c r="F264" s="321"/>
      <c r="G264" s="321"/>
      <c r="H264" s="321"/>
      <c r="I264" s="222">
        <f t="shared" si="69"/>
        <v>300</v>
      </c>
      <c r="J264" s="338"/>
      <c r="K264" s="338"/>
    </row>
    <row r="265" spans="1:11" x14ac:dyDescent="0.25">
      <c r="A265" s="40"/>
      <c r="B265" s="18"/>
      <c r="C265" s="376">
        <v>625002</v>
      </c>
      <c r="D265" s="324" t="s">
        <v>581</v>
      </c>
      <c r="E265" s="321">
        <v>3000</v>
      </c>
      <c r="F265" s="321"/>
      <c r="G265" s="321"/>
      <c r="H265" s="321"/>
      <c r="I265" s="222">
        <f t="shared" si="69"/>
        <v>3000</v>
      </c>
      <c r="J265" s="338"/>
      <c r="K265" s="338"/>
    </row>
    <row r="266" spans="1:11" x14ac:dyDescent="0.25">
      <c r="A266" s="40"/>
      <c r="B266" s="18"/>
      <c r="C266" s="376">
        <v>625003</v>
      </c>
      <c r="D266" s="324" t="s">
        <v>582</v>
      </c>
      <c r="E266" s="321">
        <v>180</v>
      </c>
      <c r="F266" s="321"/>
      <c r="G266" s="321"/>
      <c r="H266" s="321"/>
      <c r="I266" s="222">
        <f t="shared" si="69"/>
        <v>180</v>
      </c>
      <c r="J266" s="338"/>
      <c r="K266" s="338"/>
    </row>
    <row r="267" spans="1:11" x14ac:dyDescent="0.25">
      <c r="A267" s="40"/>
      <c r="B267" s="18"/>
      <c r="C267" s="376">
        <v>625004</v>
      </c>
      <c r="D267" s="324" t="s">
        <v>446</v>
      </c>
      <c r="E267" s="321">
        <v>650</v>
      </c>
      <c r="F267" s="321"/>
      <c r="G267" s="321"/>
      <c r="H267" s="321"/>
      <c r="I267" s="222">
        <f t="shared" si="69"/>
        <v>650</v>
      </c>
      <c r="J267" s="338"/>
      <c r="K267" s="338"/>
    </row>
    <row r="268" spans="1:11" x14ac:dyDescent="0.25">
      <c r="A268" s="40"/>
      <c r="B268" s="18"/>
      <c r="C268" s="376">
        <v>625005</v>
      </c>
      <c r="D268" s="324" t="s">
        <v>583</v>
      </c>
      <c r="E268" s="321">
        <v>220</v>
      </c>
      <c r="F268" s="321"/>
      <c r="G268" s="321"/>
      <c r="H268" s="321"/>
      <c r="I268" s="222">
        <f t="shared" si="69"/>
        <v>220</v>
      </c>
      <c r="J268" s="338"/>
      <c r="K268" s="338"/>
    </row>
    <row r="269" spans="1:11" x14ac:dyDescent="0.25">
      <c r="A269" s="40"/>
      <c r="B269" s="18"/>
      <c r="C269" s="376">
        <v>625006</v>
      </c>
      <c r="D269" s="324" t="s">
        <v>566</v>
      </c>
      <c r="E269" s="321">
        <v>10</v>
      </c>
      <c r="F269" s="321"/>
      <c r="G269" s="321"/>
      <c r="H269" s="321"/>
      <c r="I269" s="222">
        <f t="shared" si="69"/>
        <v>10</v>
      </c>
      <c r="J269" s="338"/>
      <c r="K269" s="338"/>
    </row>
    <row r="270" spans="1:11" x14ac:dyDescent="0.25">
      <c r="A270" s="40"/>
      <c r="B270" s="18"/>
      <c r="C270" s="376">
        <v>625007</v>
      </c>
      <c r="D270" s="324" t="s">
        <v>584</v>
      </c>
      <c r="E270" s="321">
        <v>1000</v>
      </c>
      <c r="F270" s="321"/>
      <c r="G270" s="321"/>
      <c r="H270" s="321"/>
      <c r="I270" s="222">
        <f t="shared" si="69"/>
        <v>1000</v>
      </c>
      <c r="J270" s="338"/>
      <c r="K270" s="338"/>
    </row>
    <row r="271" spans="1:11" x14ac:dyDescent="0.25">
      <c r="A271" s="40"/>
      <c r="B271" s="18"/>
      <c r="C271" s="376">
        <v>631001</v>
      </c>
      <c r="D271" s="324" t="s">
        <v>585</v>
      </c>
      <c r="E271" s="321">
        <v>20</v>
      </c>
      <c r="F271" s="321"/>
      <c r="G271" s="321"/>
      <c r="H271" s="321"/>
      <c r="I271" s="222">
        <f t="shared" si="69"/>
        <v>20</v>
      </c>
      <c r="J271" s="338"/>
      <c r="K271" s="338"/>
    </row>
    <row r="272" spans="1:11" x14ac:dyDescent="0.25">
      <c r="A272" s="40"/>
      <c r="B272" s="18"/>
      <c r="C272" s="376">
        <v>632005</v>
      </c>
      <c r="D272" s="324" t="s">
        <v>436</v>
      </c>
      <c r="E272" s="321">
        <v>180</v>
      </c>
      <c r="F272" s="321"/>
      <c r="G272" s="321"/>
      <c r="H272" s="321"/>
      <c r="I272" s="222">
        <f t="shared" si="69"/>
        <v>180</v>
      </c>
      <c r="J272" s="338"/>
      <c r="K272" s="338"/>
    </row>
    <row r="273" spans="1:11" x14ac:dyDescent="0.25">
      <c r="A273" s="40"/>
      <c r="B273" s="18"/>
      <c r="C273" s="376">
        <v>633001</v>
      </c>
      <c r="D273" s="324" t="s">
        <v>327</v>
      </c>
      <c r="E273" s="321">
        <v>1450</v>
      </c>
      <c r="F273" s="321"/>
      <c r="G273" s="321"/>
      <c r="H273" s="321"/>
      <c r="I273" s="222">
        <f t="shared" si="69"/>
        <v>1450</v>
      </c>
      <c r="J273" s="338"/>
      <c r="K273" s="338"/>
    </row>
    <row r="274" spans="1:11" x14ac:dyDescent="0.25">
      <c r="A274" s="40"/>
      <c r="B274" s="18"/>
      <c r="C274" s="376">
        <v>633002</v>
      </c>
      <c r="D274" s="324" t="s">
        <v>552</v>
      </c>
      <c r="E274" s="321">
        <v>1800</v>
      </c>
      <c r="F274" s="321"/>
      <c r="G274" s="321"/>
      <c r="H274" s="321"/>
      <c r="I274" s="222">
        <f t="shared" si="69"/>
        <v>1800</v>
      </c>
      <c r="J274" s="338"/>
      <c r="K274" s="338"/>
    </row>
    <row r="275" spans="1:11" x14ac:dyDescent="0.25">
      <c r="A275" s="40"/>
      <c r="B275" s="18"/>
      <c r="C275" s="376">
        <v>633006</v>
      </c>
      <c r="D275" s="324" t="s">
        <v>586</v>
      </c>
      <c r="E275" s="321">
        <v>400</v>
      </c>
      <c r="F275" s="321"/>
      <c r="G275" s="321"/>
      <c r="H275" s="321"/>
      <c r="I275" s="222">
        <f t="shared" si="69"/>
        <v>400</v>
      </c>
      <c r="J275" s="338"/>
      <c r="K275" s="338"/>
    </row>
    <row r="276" spans="1:11" x14ac:dyDescent="0.25">
      <c r="A276" s="40"/>
      <c r="B276" s="18"/>
      <c r="C276" s="376">
        <v>637001</v>
      </c>
      <c r="D276" s="324" t="s">
        <v>124</v>
      </c>
      <c r="E276" s="321">
        <v>230</v>
      </c>
      <c r="F276" s="321"/>
      <c r="G276" s="321"/>
      <c r="H276" s="321"/>
      <c r="I276" s="222">
        <f t="shared" si="69"/>
        <v>230</v>
      </c>
      <c r="J276" s="338"/>
      <c r="K276" s="338"/>
    </row>
    <row r="277" spans="1:11" x14ac:dyDescent="0.25">
      <c r="A277" s="40"/>
      <c r="B277" s="18"/>
      <c r="C277" s="376">
        <v>637016</v>
      </c>
      <c r="D277" s="324" t="s">
        <v>587</v>
      </c>
      <c r="E277" s="321">
        <v>270</v>
      </c>
      <c r="F277" s="321"/>
      <c r="G277" s="321"/>
      <c r="H277" s="321"/>
      <c r="I277" s="222">
        <f t="shared" si="69"/>
        <v>270</v>
      </c>
      <c r="J277" s="338"/>
      <c r="K277" s="338"/>
    </row>
    <row r="278" spans="1:11" x14ac:dyDescent="0.25">
      <c r="A278" s="40"/>
      <c r="B278" s="18"/>
      <c r="C278" s="376">
        <v>637014</v>
      </c>
      <c r="D278" s="324" t="s">
        <v>129</v>
      </c>
      <c r="E278" s="321">
        <v>330</v>
      </c>
      <c r="F278" s="321"/>
      <c r="G278" s="321"/>
      <c r="H278" s="321"/>
      <c r="I278" s="222">
        <f t="shared" si="69"/>
        <v>330</v>
      </c>
      <c r="J278" s="338"/>
      <c r="K278" s="338"/>
    </row>
    <row r="279" spans="1:11" ht="15.75" x14ac:dyDescent="0.25">
      <c r="A279" s="142"/>
      <c r="B279" s="381"/>
      <c r="C279" s="87">
        <v>36623</v>
      </c>
      <c r="D279" s="377" t="s">
        <v>569</v>
      </c>
      <c r="E279" s="378"/>
      <c r="F279" s="378"/>
      <c r="G279" s="378"/>
      <c r="H279" s="378"/>
      <c r="I279" s="379">
        <f t="shared" si="69"/>
        <v>0</v>
      </c>
      <c r="J279" s="338"/>
      <c r="K279" s="338"/>
    </row>
    <row r="280" spans="1:11" x14ac:dyDescent="0.25">
      <c r="A280" s="40"/>
      <c r="B280" s="18"/>
      <c r="C280" s="376"/>
      <c r="D280" s="325" t="s">
        <v>570</v>
      </c>
      <c r="E280" s="321">
        <v>0</v>
      </c>
      <c r="F280" s="321"/>
      <c r="G280" s="321"/>
      <c r="H280" s="321"/>
      <c r="I280" s="222">
        <f t="shared" si="69"/>
        <v>0</v>
      </c>
      <c r="J280" s="338"/>
      <c r="K280" s="338"/>
    </row>
    <row r="281" spans="1:11" ht="15.75" x14ac:dyDescent="0.25">
      <c r="A281" s="21">
        <v>41</v>
      </c>
      <c r="B281" s="2"/>
      <c r="C281" s="21">
        <v>637005</v>
      </c>
      <c r="D281" s="70" t="s">
        <v>357</v>
      </c>
      <c r="E281" s="382">
        <v>10000</v>
      </c>
      <c r="F281" s="234"/>
      <c r="G281" s="234"/>
      <c r="H281" s="234"/>
      <c r="I281" s="222">
        <f t="shared" si="69"/>
        <v>10000</v>
      </c>
      <c r="J281" s="338"/>
      <c r="K281" s="338"/>
    </row>
    <row r="282" spans="1:11" ht="15.75" x14ac:dyDescent="0.25">
      <c r="A282" s="142"/>
      <c r="B282" s="61"/>
      <c r="C282" s="91" t="s">
        <v>169</v>
      </c>
      <c r="D282" s="88" t="s">
        <v>170</v>
      </c>
      <c r="E282" s="238">
        <f>SUM(E283:E287)</f>
        <v>20700</v>
      </c>
      <c r="F282" s="238">
        <f t="shared" ref="F282:H282" si="70">SUM(F283:F287)</f>
        <v>0</v>
      </c>
      <c r="G282" s="238">
        <f t="shared" si="70"/>
        <v>0</v>
      </c>
      <c r="H282" s="238">
        <f t="shared" si="70"/>
        <v>0</v>
      </c>
      <c r="I282" s="238">
        <f t="shared" ref="I282" si="71">SUM(I283:I287)</f>
        <v>20700</v>
      </c>
      <c r="J282" s="344"/>
      <c r="K282" s="344"/>
    </row>
    <row r="283" spans="1:11" ht="15.75" x14ac:dyDescent="0.25">
      <c r="A283" s="21">
        <v>41</v>
      </c>
      <c r="B283" s="2"/>
      <c r="C283" s="21">
        <v>632001</v>
      </c>
      <c r="D283" s="70" t="s">
        <v>141</v>
      </c>
      <c r="E283" s="234">
        <v>7000</v>
      </c>
      <c r="F283" s="234"/>
      <c r="G283" s="234"/>
      <c r="H283" s="234"/>
      <c r="I283" s="222">
        <f>E283+F283</f>
        <v>7000</v>
      </c>
      <c r="J283" s="338"/>
      <c r="K283" s="338"/>
    </row>
    <row r="284" spans="1:11" ht="15.75" x14ac:dyDescent="0.25">
      <c r="A284" s="21">
        <v>41</v>
      </c>
      <c r="B284" s="2"/>
      <c r="C284" s="21">
        <v>633006</v>
      </c>
      <c r="D284" s="70" t="s">
        <v>316</v>
      </c>
      <c r="E284" s="234">
        <v>0</v>
      </c>
      <c r="F284" s="234"/>
      <c r="G284" s="234"/>
      <c r="H284" s="234"/>
      <c r="I284" s="222">
        <f>E284+F284</f>
        <v>0</v>
      </c>
      <c r="J284" s="338"/>
      <c r="K284" s="338"/>
    </row>
    <row r="285" spans="1:11" ht="15.75" x14ac:dyDescent="0.25">
      <c r="A285" s="21">
        <v>41</v>
      </c>
      <c r="B285" s="2"/>
      <c r="C285" s="21">
        <v>635004</v>
      </c>
      <c r="D285" s="70" t="s">
        <v>171</v>
      </c>
      <c r="E285" s="234">
        <v>500</v>
      </c>
      <c r="F285" s="234"/>
      <c r="G285" s="234"/>
      <c r="H285" s="234"/>
      <c r="I285" s="222">
        <f>E285+F285</f>
        <v>500</v>
      </c>
      <c r="J285" s="338"/>
      <c r="K285" s="338"/>
    </row>
    <row r="286" spans="1:11" ht="15.75" x14ac:dyDescent="0.25">
      <c r="A286" s="40">
        <v>41</v>
      </c>
      <c r="B286" s="308"/>
      <c r="C286" s="40">
        <v>637005</v>
      </c>
      <c r="D286" s="324" t="s">
        <v>524</v>
      </c>
      <c r="E286" s="255">
        <v>12000</v>
      </c>
      <c r="F286" s="234"/>
      <c r="G286" s="234"/>
      <c r="H286" s="234"/>
      <c r="I286" s="222">
        <f>E286+F286</f>
        <v>12000</v>
      </c>
      <c r="J286" s="338"/>
      <c r="K286" s="338"/>
    </row>
    <row r="287" spans="1:11" ht="15.75" x14ac:dyDescent="0.25">
      <c r="A287" s="21">
        <v>41</v>
      </c>
      <c r="B287" s="2"/>
      <c r="C287" s="21">
        <v>637004</v>
      </c>
      <c r="D287" s="70" t="s">
        <v>395</v>
      </c>
      <c r="E287" s="234">
        <v>1200</v>
      </c>
      <c r="F287" s="234"/>
      <c r="G287" s="234"/>
      <c r="H287" s="234"/>
      <c r="I287" s="222">
        <f>E287+F287</f>
        <v>1200</v>
      </c>
      <c r="J287" s="338"/>
      <c r="K287" s="338"/>
    </row>
    <row r="288" spans="1:11" ht="15.75" x14ac:dyDescent="0.25">
      <c r="A288" s="142"/>
      <c r="B288" s="61"/>
      <c r="C288" s="91" t="s">
        <v>172</v>
      </c>
      <c r="D288" s="88" t="s">
        <v>173</v>
      </c>
      <c r="E288" s="238">
        <f>SUM(E289:E293)</f>
        <v>15500</v>
      </c>
      <c r="F288" s="238">
        <f t="shared" ref="F288:H288" si="72">SUM(F289:F293)</f>
        <v>0</v>
      </c>
      <c r="G288" s="238">
        <f t="shared" si="72"/>
        <v>0</v>
      </c>
      <c r="H288" s="238">
        <f t="shared" si="72"/>
        <v>0</v>
      </c>
      <c r="I288" s="238">
        <f t="shared" ref="I288" si="73">SUM(I289:I293)</f>
        <v>15500</v>
      </c>
      <c r="J288" s="344"/>
      <c r="K288" s="344"/>
    </row>
    <row r="289" spans="1:14" ht="15.75" x14ac:dyDescent="0.25">
      <c r="A289" s="21">
        <v>41</v>
      </c>
      <c r="B289" s="2"/>
      <c r="C289" s="21">
        <v>632002</v>
      </c>
      <c r="D289" s="70" t="s">
        <v>116</v>
      </c>
      <c r="E289" s="234">
        <v>4000</v>
      </c>
      <c r="F289" s="234"/>
      <c r="G289" s="234"/>
      <c r="H289" s="234"/>
      <c r="I289" s="222">
        <f>E289+F289</f>
        <v>4000</v>
      </c>
      <c r="J289" s="338"/>
      <c r="K289" s="338"/>
    </row>
    <row r="290" spans="1:14" ht="15.75" x14ac:dyDescent="0.25">
      <c r="A290" s="21">
        <v>41</v>
      </c>
      <c r="B290" s="2"/>
      <c r="C290" s="21">
        <v>632001</v>
      </c>
      <c r="D290" s="70" t="s">
        <v>562</v>
      </c>
      <c r="E290" s="234">
        <v>1000</v>
      </c>
      <c r="F290" s="234"/>
      <c r="G290" s="234"/>
      <c r="H290" s="234"/>
      <c r="I290" s="222">
        <f>E290+F290</f>
        <v>1000</v>
      </c>
      <c r="J290" s="338"/>
      <c r="K290" s="338"/>
    </row>
    <row r="291" spans="1:14" ht="15.75" x14ac:dyDescent="0.25">
      <c r="A291" s="21">
        <v>41</v>
      </c>
      <c r="B291" s="2"/>
      <c r="C291" s="21" t="s">
        <v>114</v>
      </c>
      <c r="D291" s="70" t="s">
        <v>563</v>
      </c>
      <c r="E291" s="234">
        <v>2500</v>
      </c>
      <c r="F291" s="234"/>
      <c r="G291" s="234"/>
      <c r="H291" s="234"/>
      <c r="I291" s="222">
        <f>E291+F291</f>
        <v>2500</v>
      </c>
      <c r="J291" s="338"/>
      <c r="K291" s="338"/>
    </row>
    <row r="292" spans="1:14" ht="15.75" x14ac:dyDescent="0.25">
      <c r="A292" s="21">
        <v>41</v>
      </c>
      <c r="B292" s="2"/>
      <c r="C292" s="21" t="s">
        <v>126</v>
      </c>
      <c r="D292" s="70" t="s">
        <v>125</v>
      </c>
      <c r="E292" s="234">
        <v>2000</v>
      </c>
      <c r="F292" s="234"/>
      <c r="G292" s="234"/>
      <c r="H292" s="234"/>
      <c r="I292" s="222">
        <f>E292+F292</f>
        <v>2000</v>
      </c>
      <c r="J292" s="338"/>
      <c r="K292" s="338"/>
    </row>
    <row r="293" spans="1:14" x14ac:dyDescent="0.25">
      <c r="A293" s="166">
        <v>41</v>
      </c>
      <c r="B293" s="188"/>
      <c r="C293" s="190">
        <v>635006</v>
      </c>
      <c r="D293" s="189" t="s">
        <v>326</v>
      </c>
      <c r="E293" s="249">
        <v>6000</v>
      </c>
      <c r="F293" s="249"/>
      <c r="G293" s="249"/>
      <c r="H293" s="249"/>
      <c r="I293" s="222">
        <f>E293+F293</f>
        <v>6000</v>
      </c>
      <c r="J293" s="338"/>
      <c r="K293" s="338"/>
    </row>
    <row r="294" spans="1:14" ht="15.75" x14ac:dyDescent="0.25">
      <c r="A294" s="84">
        <v>8</v>
      </c>
      <c r="B294" s="85"/>
      <c r="C294" s="89"/>
      <c r="D294" s="104" t="s">
        <v>175</v>
      </c>
      <c r="E294" s="250">
        <f t="shared" ref="E294:I294" si="74">E295+E299+E320+E328</f>
        <v>75350</v>
      </c>
      <c r="F294" s="250">
        <f t="shared" si="74"/>
        <v>0</v>
      </c>
      <c r="G294" s="250">
        <f t="shared" si="74"/>
        <v>0</v>
      </c>
      <c r="H294" s="250">
        <f t="shared" si="74"/>
        <v>0</v>
      </c>
      <c r="I294" s="250">
        <f t="shared" si="74"/>
        <v>75350</v>
      </c>
      <c r="J294" s="350"/>
      <c r="K294" s="350"/>
    </row>
    <row r="295" spans="1:14" ht="15.75" x14ac:dyDescent="0.25">
      <c r="A295" s="86"/>
      <c r="B295" s="61"/>
      <c r="C295" s="105" t="s">
        <v>176</v>
      </c>
      <c r="D295" s="106" t="s">
        <v>177</v>
      </c>
      <c r="E295" s="251">
        <f>SUM(E296:E298)</f>
        <v>22000</v>
      </c>
      <c r="F295" s="251">
        <f t="shared" ref="F295:H295" si="75">SUM(F296:F298)</f>
        <v>0</v>
      </c>
      <c r="G295" s="251">
        <f t="shared" si="75"/>
        <v>0</v>
      </c>
      <c r="H295" s="251">
        <f t="shared" si="75"/>
        <v>0</v>
      </c>
      <c r="I295" s="251">
        <f t="shared" ref="I295" si="76">SUM(I296:I298)</f>
        <v>22000</v>
      </c>
      <c r="J295" s="351"/>
      <c r="K295" s="351"/>
    </row>
    <row r="296" spans="1:14" ht="15.75" x14ac:dyDescent="0.25">
      <c r="A296" s="69">
        <v>41</v>
      </c>
      <c r="B296" s="2"/>
      <c r="C296" s="107">
        <v>635006</v>
      </c>
      <c r="D296" s="108" t="s">
        <v>317</v>
      </c>
      <c r="E296" s="234">
        <v>1000</v>
      </c>
      <c r="F296" s="234"/>
      <c r="G296" s="234"/>
      <c r="H296" s="234"/>
      <c r="I296" s="222">
        <f>E296+F296</f>
        <v>1000</v>
      </c>
      <c r="J296" s="338"/>
      <c r="K296" s="338"/>
    </row>
    <row r="297" spans="1:14" x14ac:dyDescent="0.25">
      <c r="A297" s="21">
        <v>41</v>
      </c>
      <c r="B297" s="19" t="s">
        <v>178</v>
      </c>
      <c r="C297" s="107">
        <v>642001</v>
      </c>
      <c r="D297" s="108" t="s">
        <v>358</v>
      </c>
      <c r="E297" s="382">
        <v>20000</v>
      </c>
      <c r="F297" s="234"/>
      <c r="G297" s="234"/>
      <c r="H297" s="234"/>
      <c r="I297" s="222">
        <f>E297+F297</f>
        <v>20000</v>
      </c>
      <c r="J297" s="338"/>
      <c r="K297" s="338"/>
    </row>
    <row r="298" spans="1:14" x14ac:dyDescent="0.25">
      <c r="A298" s="21">
        <v>41</v>
      </c>
      <c r="B298" s="19" t="s">
        <v>179</v>
      </c>
      <c r="C298" s="107" t="s">
        <v>180</v>
      </c>
      <c r="D298" s="108" t="s">
        <v>181</v>
      </c>
      <c r="E298" s="234">
        <v>1000</v>
      </c>
      <c r="F298" s="234"/>
      <c r="G298" s="234"/>
      <c r="H298" s="234"/>
      <c r="I298" s="222">
        <f>E298+F298</f>
        <v>1000</v>
      </c>
      <c r="J298" s="338"/>
      <c r="K298" s="338"/>
    </row>
    <row r="299" spans="1:14" ht="15.75" x14ac:dyDescent="0.25">
      <c r="A299" s="142"/>
      <c r="B299" s="61"/>
      <c r="C299" s="105" t="s">
        <v>282</v>
      </c>
      <c r="D299" s="106" t="s">
        <v>450</v>
      </c>
      <c r="E299" s="251">
        <f t="shared" ref="E299:I299" si="77">E310+E315+E318</f>
        <v>43850</v>
      </c>
      <c r="F299" s="251">
        <f t="shared" si="77"/>
        <v>0</v>
      </c>
      <c r="G299" s="251">
        <f t="shared" si="77"/>
        <v>0</v>
      </c>
      <c r="H299" s="251">
        <f t="shared" si="77"/>
        <v>0</v>
      </c>
      <c r="I299" s="251">
        <f t="shared" si="77"/>
        <v>43850</v>
      </c>
      <c r="J299" s="351"/>
      <c r="K299" s="351"/>
    </row>
    <row r="300" spans="1:14" x14ac:dyDescent="0.25">
      <c r="A300" s="53" t="s">
        <v>10</v>
      </c>
      <c r="B300" s="53" t="s">
        <v>0</v>
      </c>
      <c r="C300" s="53" t="s">
        <v>1</v>
      </c>
      <c r="D300" s="53" t="s">
        <v>2</v>
      </c>
      <c r="E300" s="217" t="str">
        <f>E256</f>
        <v>Rok 2022 v €</v>
      </c>
      <c r="F300" s="217" t="str">
        <f>F256</f>
        <v>1.úprava</v>
      </c>
      <c r="G300" s="217" t="str">
        <f>G256</f>
        <v>2. úprava</v>
      </c>
      <c r="H300" s="217" t="str">
        <f>H256</f>
        <v>3. úprava</v>
      </c>
      <c r="I300" s="217" t="s">
        <v>377</v>
      </c>
      <c r="J300" s="297"/>
      <c r="K300" s="297"/>
      <c r="N300" s="297"/>
    </row>
    <row r="301" spans="1:14" ht="15.75" x14ac:dyDescent="0.25">
      <c r="A301" s="21">
        <v>41</v>
      </c>
      <c r="B301" s="2"/>
      <c r="C301" s="107">
        <v>632001</v>
      </c>
      <c r="D301" s="108" t="s">
        <v>141</v>
      </c>
      <c r="E301" s="234">
        <v>3000</v>
      </c>
      <c r="F301" s="234"/>
      <c r="G301" s="234"/>
      <c r="H301" s="234"/>
      <c r="I301" s="222">
        <f t="shared" ref="I301:I309" si="78">E301+F301</f>
        <v>3000</v>
      </c>
      <c r="J301" s="338"/>
      <c r="K301" s="338"/>
    </row>
    <row r="302" spans="1:14" ht="15.75" x14ac:dyDescent="0.25">
      <c r="A302" s="21">
        <v>41</v>
      </c>
      <c r="B302" s="2"/>
      <c r="C302" s="107" t="s">
        <v>114</v>
      </c>
      <c r="D302" s="108" t="s">
        <v>182</v>
      </c>
      <c r="E302" s="234">
        <v>5000</v>
      </c>
      <c r="F302" s="234"/>
      <c r="G302" s="234"/>
      <c r="H302" s="234"/>
      <c r="I302" s="222">
        <f t="shared" si="78"/>
        <v>5000</v>
      </c>
      <c r="J302" s="338"/>
      <c r="K302" s="338"/>
    </row>
    <row r="303" spans="1:14" ht="15.75" x14ac:dyDescent="0.25">
      <c r="A303" s="21">
        <v>41</v>
      </c>
      <c r="B303" s="2"/>
      <c r="C303" s="107">
        <v>632002</v>
      </c>
      <c r="D303" s="108" t="s">
        <v>116</v>
      </c>
      <c r="E303" s="234">
        <v>600</v>
      </c>
      <c r="F303" s="234"/>
      <c r="G303" s="234"/>
      <c r="H303" s="234"/>
      <c r="I303" s="222">
        <f t="shared" si="78"/>
        <v>600</v>
      </c>
      <c r="J303" s="338"/>
      <c r="K303" s="338"/>
    </row>
    <row r="304" spans="1:14" ht="15.75" x14ac:dyDescent="0.25">
      <c r="A304" s="21">
        <v>41</v>
      </c>
      <c r="B304" s="2"/>
      <c r="C304" s="107">
        <v>632005</v>
      </c>
      <c r="D304" s="108" t="s">
        <v>183</v>
      </c>
      <c r="E304" s="255">
        <v>300</v>
      </c>
      <c r="F304" s="234"/>
      <c r="G304" s="234"/>
      <c r="H304" s="234"/>
      <c r="I304" s="222">
        <f t="shared" si="78"/>
        <v>300</v>
      </c>
      <c r="J304" s="338"/>
      <c r="K304" s="338"/>
    </row>
    <row r="305" spans="1:11" ht="15.75" x14ac:dyDescent="0.25">
      <c r="A305" s="21">
        <v>41</v>
      </c>
      <c r="B305" s="2"/>
      <c r="C305" s="107">
        <v>633001</v>
      </c>
      <c r="D305" s="108" t="s">
        <v>280</v>
      </c>
      <c r="E305" s="234">
        <v>300</v>
      </c>
      <c r="F305" s="234"/>
      <c r="G305" s="234"/>
      <c r="H305" s="234"/>
      <c r="I305" s="222">
        <f t="shared" si="78"/>
        <v>300</v>
      </c>
      <c r="J305" s="338"/>
      <c r="K305" s="338"/>
    </row>
    <row r="306" spans="1:11" ht="15.75" x14ac:dyDescent="0.25">
      <c r="A306" s="21">
        <v>41</v>
      </c>
      <c r="B306" s="2"/>
      <c r="C306" s="107">
        <v>633006</v>
      </c>
      <c r="D306" s="108" t="s">
        <v>396</v>
      </c>
      <c r="E306" s="234">
        <v>1000</v>
      </c>
      <c r="F306" s="234"/>
      <c r="G306" s="234"/>
      <c r="H306" s="234"/>
      <c r="I306" s="222">
        <f t="shared" si="78"/>
        <v>1000</v>
      </c>
      <c r="J306" s="338"/>
      <c r="K306" s="338"/>
    </row>
    <row r="307" spans="1:11" ht="15.75" x14ac:dyDescent="0.25">
      <c r="A307" s="21">
        <v>41</v>
      </c>
      <c r="B307" s="2"/>
      <c r="C307" s="107" t="s">
        <v>117</v>
      </c>
      <c r="D307" s="108" t="s">
        <v>118</v>
      </c>
      <c r="E307" s="234">
        <v>300</v>
      </c>
      <c r="F307" s="234"/>
      <c r="G307" s="234"/>
      <c r="H307" s="234"/>
      <c r="I307" s="222">
        <f t="shared" si="78"/>
        <v>300</v>
      </c>
      <c r="J307" s="338"/>
      <c r="K307" s="338"/>
    </row>
    <row r="308" spans="1:11" ht="15.75" x14ac:dyDescent="0.25">
      <c r="A308" s="21">
        <v>41</v>
      </c>
      <c r="B308" s="2"/>
      <c r="C308" s="107">
        <v>633009</v>
      </c>
      <c r="D308" s="108" t="s">
        <v>191</v>
      </c>
      <c r="E308" s="234">
        <v>1000</v>
      </c>
      <c r="F308" s="234"/>
      <c r="G308" s="234"/>
      <c r="H308" s="234"/>
      <c r="I308" s="222">
        <f t="shared" si="78"/>
        <v>1000</v>
      </c>
      <c r="J308" s="338"/>
      <c r="K308" s="338"/>
    </row>
    <row r="309" spans="1:11" ht="15.75" x14ac:dyDescent="0.25">
      <c r="A309" s="21">
        <v>41</v>
      </c>
      <c r="B309" s="2"/>
      <c r="C309" s="107">
        <v>633010</v>
      </c>
      <c r="D309" s="108" t="s">
        <v>184</v>
      </c>
      <c r="E309" s="234">
        <v>50</v>
      </c>
      <c r="F309" s="234"/>
      <c r="G309" s="234"/>
      <c r="H309" s="234"/>
      <c r="I309" s="222">
        <f t="shared" si="78"/>
        <v>50</v>
      </c>
      <c r="J309" s="338"/>
      <c r="K309" s="338"/>
    </row>
    <row r="310" spans="1:11" ht="15.75" x14ac:dyDescent="0.25">
      <c r="A310" s="100"/>
      <c r="B310" s="7"/>
      <c r="C310" s="110"/>
      <c r="D310" s="109" t="s">
        <v>185</v>
      </c>
      <c r="E310" s="231">
        <f t="shared" ref="E310:I310" si="79">SUM(E301:E309)</f>
        <v>11550</v>
      </c>
      <c r="F310" s="231">
        <f t="shared" si="79"/>
        <v>0</v>
      </c>
      <c r="G310" s="231">
        <f t="shared" si="79"/>
        <v>0</v>
      </c>
      <c r="H310" s="231">
        <f t="shared" si="79"/>
        <v>0</v>
      </c>
      <c r="I310" s="231">
        <f t="shared" si="79"/>
        <v>11550</v>
      </c>
      <c r="J310" s="339"/>
      <c r="K310" s="339"/>
    </row>
    <row r="311" spans="1:11" ht="15.75" x14ac:dyDescent="0.25">
      <c r="A311" s="21">
        <v>41</v>
      </c>
      <c r="B311" s="2"/>
      <c r="C311" s="107">
        <v>635005</v>
      </c>
      <c r="D311" s="108" t="s">
        <v>270</v>
      </c>
      <c r="E311" s="234">
        <v>1000</v>
      </c>
      <c r="F311" s="234"/>
      <c r="G311" s="234"/>
      <c r="H311" s="234"/>
      <c r="I311" s="222">
        <f t="shared" ref="I311:I314" si="80">E311+F311</f>
        <v>1000</v>
      </c>
      <c r="J311" s="338"/>
      <c r="K311" s="338"/>
    </row>
    <row r="312" spans="1:11" ht="15.75" x14ac:dyDescent="0.25">
      <c r="A312" s="21">
        <v>41</v>
      </c>
      <c r="B312" s="2"/>
      <c r="C312" s="107">
        <v>637004</v>
      </c>
      <c r="D312" s="108" t="s">
        <v>412</v>
      </c>
      <c r="E312" s="255">
        <v>27000</v>
      </c>
      <c r="F312" s="234"/>
      <c r="G312" s="234"/>
      <c r="H312" s="234"/>
      <c r="I312" s="222">
        <f t="shared" si="80"/>
        <v>27000</v>
      </c>
      <c r="J312" s="338"/>
      <c r="K312" s="338"/>
    </row>
    <row r="313" spans="1:11" ht="15.75" x14ac:dyDescent="0.25">
      <c r="A313" s="21">
        <v>41</v>
      </c>
      <c r="B313" s="2"/>
      <c r="C313" s="107" t="s">
        <v>126</v>
      </c>
      <c r="D313" s="108" t="s">
        <v>125</v>
      </c>
      <c r="E313" s="234">
        <v>300</v>
      </c>
      <c r="F313" s="234"/>
      <c r="G313" s="234"/>
      <c r="H313" s="234"/>
      <c r="I313" s="222">
        <f t="shared" si="80"/>
        <v>300</v>
      </c>
      <c r="J313" s="338"/>
      <c r="K313" s="338"/>
    </row>
    <row r="314" spans="1:11" ht="15.75" x14ac:dyDescent="0.25">
      <c r="A314" s="21">
        <v>41</v>
      </c>
      <c r="B314" s="2"/>
      <c r="C314" s="107">
        <v>637005</v>
      </c>
      <c r="D314" s="108" t="s">
        <v>186</v>
      </c>
      <c r="E314" s="234">
        <v>500</v>
      </c>
      <c r="F314" s="234"/>
      <c r="G314" s="234"/>
      <c r="H314" s="234"/>
      <c r="I314" s="222">
        <f t="shared" si="80"/>
        <v>500</v>
      </c>
      <c r="J314" s="338"/>
      <c r="K314" s="338"/>
    </row>
    <row r="315" spans="1:11" ht="15.75" x14ac:dyDescent="0.25">
      <c r="A315" s="162"/>
      <c r="B315" s="163"/>
      <c r="C315" s="164"/>
      <c r="D315" s="109" t="s">
        <v>132</v>
      </c>
      <c r="E315" s="231">
        <f t="shared" ref="E315:I315" si="81">SUM(E311:E314)</f>
        <v>28800</v>
      </c>
      <c r="F315" s="231">
        <f t="shared" si="81"/>
        <v>0</v>
      </c>
      <c r="G315" s="231">
        <f t="shared" si="81"/>
        <v>0</v>
      </c>
      <c r="H315" s="231">
        <f t="shared" si="81"/>
        <v>0</v>
      </c>
      <c r="I315" s="231">
        <f t="shared" si="81"/>
        <v>28800</v>
      </c>
      <c r="J315" s="339"/>
      <c r="K315" s="339"/>
    </row>
    <row r="316" spans="1:11" x14ac:dyDescent="0.25">
      <c r="A316" s="21">
        <v>41</v>
      </c>
      <c r="B316" s="19" t="s">
        <v>187</v>
      </c>
      <c r="C316" s="107" t="s">
        <v>188</v>
      </c>
      <c r="D316" s="108" t="s">
        <v>251</v>
      </c>
      <c r="E316" s="234">
        <v>2500</v>
      </c>
      <c r="F316" s="234"/>
      <c r="G316" s="234"/>
      <c r="H316" s="234"/>
      <c r="I316" s="222">
        <f>E316+F316</f>
        <v>2500</v>
      </c>
      <c r="J316" s="338"/>
      <c r="K316" s="338"/>
    </row>
    <row r="317" spans="1:11" x14ac:dyDescent="0.25">
      <c r="A317" s="21">
        <v>41</v>
      </c>
      <c r="B317" s="19" t="s">
        <v>421</v>
      </c>
      <c r="C317" s="107" t="s">
        <v>422</v>
      </c>
      <c r="D317" s="108" t="s">
        <v>423</v>
      </c>
      <c r="E317" s="234">
        <v>1000</v>
      </c>
      <c r="F317" s="234"/>
      <c r="G317" s="234"/>
      <c r="H317" s="234"/>
      <c r="I317" s="222">
        <f>E317+F317</f>
        <v>1000</v>
      </c>
      <c r="J317" s="338"/>
      <c r="K317" s="338"/>
    </row>
    <row r="318" spans="1:11" ht="15.75" x14ac:dyDescent="0.25">
      <c r="A318" s="100"/>
      <c r="B318" s="7"/>
      <c r="C318" s="110"/>
      <c r="D318" s="109" t="s">
        <v>281</v>
      </c>
      <c r="E318" s="231">
        <f>SUM(E316:E317)</f>
        <v>3500</v>
      </c>
      <c r="F318" s="231">
        <f t="shared" ref="F318:H318" si="82">SUM(F316:F317)</f>
        <v>0</v>
      </c>
      <c r="G318" s="231">
        <f t="shared" si="82"/>
        <v>0</v>
      </c>
      <c r="H318" s="231">
        <f t="shared" si="82"/>
        <v>0</v>
      </c>
      <c r="I318" s="231">
        <f t="shared" ref="I318" si="83">SUM(I316:I317)</f>
        <v>3500</v>
      </c>
      <c r="J318" s="339"/>
      <c r="K318" s="339"/>
    </row>
    <row r="319" spans="1:11" x14ac:dyDescent="0.25">
      <c r="A319" s="53" t="s">
        <v>10</v>
      </c>
      <c r="B319" s="53" t="s">
        <v>0</v>
      </c>
      <c r="C319" s="53" t="s">
        <v>1</v>
      </c>
      <c r="D319" s="53" t="s">
        <v>2</v>
      </c>
      <c r="E319" s="217" t="str">
        <f>E300</f>
        <v>Rok 2022 v €</v>
      </c>
      <c r="F319" s="217" t="str">
        <f>F300</f>
        <v>1.úprava</v>
      </c>
      <c r="G319" s="217" t="str">
        <f>G300</f>
        <v>2. úprava</v>
      </c>
      <c r="H319" s="217" t="str">
        <f>H300</f>
        <v>3. úprava</v>
      </c>
      <c r="I319" s="217" t="s">
        <v>377</v>
      </c>
      <c r="J319" s="297"/>
      <c r="K319" s="297"/>
    </row>
    <row r="320" spans="1:11" ht="15.75" x14ac:dyDescent="0.25">
      <c r="A320" s="142"/>
      <c r="B320" s="61"/>
      <c r="C320" s="113" t="s">
        <v>192</v>
      </c>
      <c r="D320" s="117" t="s">
        <v>193</v>
      </c>
      <c r="E320" s="251">
        <f>E324+E327</f>
        <v>5000</v>
      </c>
      <c r="F320" s="251">
        <f t="shared" ref="F320:H320" si="84">F324+F327</f>
        <v>0</v>
      </c>
      <c r="G320" s="251">
        <f t="shared" si="84"/>
        <v>0</v>
      </c>
      <c r="H320" s="251">
        <f t="shared" si="84"/>
        <v>0</v>
      </c>
      <c r="I320" s="251">
        <f t="shared" ref="I320" si="85">I324+I327</f>
        <v>5000</v>
      </c>
      <c r="J320" s="351"/>
      <c r="K320" s="351"/>
    </row>
    <row r="321" spans="1:11" ht="15.75" x14ac:dyDescent="0.25">
      <c r="A321" s="21">
        <v>41</v>
      </c>
      <c r="B321" s="2"/>
      <c r="C321" s="21">
        <v>632001</v>
      </c>
      <c r="D321" s="115" t="s">
        <v>194</v>
      </c>
      <c r="E321" s="234">
        <v>2000</v>
      </c>
      <c r="F321" s="234"/>
      <c r="G321" s="234"/>
      <c r="H321" s="234"/>
      <c r="I321" s="222">
        <f>E321+F321</f>
        <v>2000</v>
      </c>
      <c r="J321" s="338"/>
      <c r="K321" s="338"/>
    </row>
    <row r="322" spans="1:11" ht="15.75" x14ac:dyDescent="0.25">
      <c r="A322" s="21">
        <v>41</v>
      </c>
      <c r="B322" s="2"/>
      <c r="C322" s="21">
        <v>632002</v>
      </c>
      <c r="D322" s="115" t="s">
        <v>195</v>
      </c>
      <c r="E322" s="234">
        <v>400</v>
      </c>
      <c r="F322" s="234"/>
      <c r="G322" s="234"/>
      <c r="H322" s="234"/>
      <c r="I322" s="222">
        <f>E322+F322</f>
        <v>400</v>
      </c>
      <c r="J322" s="338"/>
      <c r="K322" s="338"/>
    </row>
    <row r="323" spans="1:11" ht="15.75" x14ac:dyDescent="0.25">
      <c r="A323" s="21">
        <v>41</v>
      </c>
      <c r="B323" s="2"/>
      <c r="C323" s="21">
        <v>633006</v>
      </c>
      <c r="D323" s="115" t="s">
        <v>118</v>
      </c>
      <c r="E323" s="234">
        <v>100</v>
      </c>
      <c r="F323" s="234"/>
      <c r="G323" s="234"/>
      <c r="H323" s="234"/>
      <c r="I323" s="222">
        <f>E323+F323</f>
        <v>100</v>
      </c>
      <c r="J323" s="338"/>
      <c r="K323" s="338"/>
    </row>
    <row r="324" spans="1:11" ht="15.75" x14ac:dyDescent="0.25">
      <c r="A324" s="100"/>
      <c r="B324" s="7"/>
      <c r="C324" s="65"/>
      <c r="D324" s="116" t="s">
        <v>246</v>
      </c>
      <c r="E324" s="231">
        <f>SUM(E321:E323)</f>
        <v>2500</v>
      </c>
      <c r="F324" s="231">
        <f t="shared" ref="F324:H324" si="86">SUM(F321:F323)</f>
        <v>0</v>
      </c>
      <c r="G324" s="231">
        <f t="shared" si="86"/>
        <v>0</v>
      </c>
      <c r="H324" s="231">
        <f t="shared" si="86"/>
        <v>0</v>
      </c>
      <c r="I324" s="231">
        <f t="shared" ref="I324" si="87">SUM(I321:I323)</f>
        <v>2500</v>
      </c>
      <c r="J324" s="339"/>
      <c r="K324" s="339"/>
    </row>
    <row r="325" spans="1:11" ht="15.75" x14ac:dyDescent="0.25">
      <c r="A325" s="21">
        <v>41</v>
      </c>
      <c r="B325" s="2"/>
      <c r="C325" s="21">
        <v>635006</v>
      </c>
      <c r="D325" s="115" t="s">
        <v>196</v>
      </c>
      <c r="E325" s="234">
        <v>2000</v>
      </c>
      <c r="F325" s="234"/>
      <c r="G325" s="234"/>
      <c r="H325" s="234"/>
      <c r="I325" s="222">
        <f>E325+F325</f>
        <v>2000</v>
      </c>
      <c r="J325" s="338"/>
      <c r="K325" s="338"/>
    </row>
    <row r="326" spans="1:11" ht="15.75" x14ac:dyDescent="0.25">
      <c r="A326" s="21">
        <v>41</v>
      </c>
      <c r="B326" s="2"/>
      <c r="C326" s="21" t="s">
        <v>153</v>
      </c>
      <c r="D326" s="115" t="s">
        <v>252</v>
      </c>
      <c r="E326" s="234">
        <v>500</v>
      </c>
      <c r="F326" s="234"/>
      <c r="G326" s="234"/>
      <c r="H326" s="234"/>
      <c r="I326" s="222">
        <f>E326+F326</f>
        <v>500</v>
      </c>
      <c r="J326" s="338"/>
      <c r="K326" s="338"/>
    </row>
    <row r="327" spans="1:11" ht="15.75" x14ac:dyDescent="0.25">
      <c r="A327" s="65"/>
      <c r="B327" s="7"/>
      <c r="C327" s="65"/>
      <c r="D327" s="118" t="s">
        <v>134</v>
      </c>
      <c r="E327" s="231">
        <f>SUM(E325:E326)</f>
        <v>2500</v>
      </c>
      <c r="F327" s="231">
        <f t="shared" ref="F327:H327" si="88">SUM(F325:F326)</f>
        <v>0</v>
      </c>
      <c r="G327" s="231">
        <f t="shared" si="88"/>
        <v>0</v>
      </c>
      <c r="H327" s="231">
        <f t="shared" si="88"/>
        <v>0</v>
      </c>
      <c r="I327" s="231">
        <f t="shared" ref="I327" si="89">SUM(I325:I326)</f>
        <v>2500</v>
      </c>
      <c r="J327" s="339"/>
      <c r="K327" s="339"/>
    </row>
    <row r="328" spans="1:11" ht="15.75" x14ac:dyDescent="0.25">
      <c r="A328" s="86"/>
      <c r="B328" s="61"/>
      <c r="C328" s="113" t="s">
        <v>283</v>
      </c>
      <c r="D328" s="114" t="s">
        <v>284</v>
      </c>
      <c r="E328" s="251">
        <f>SUM(E329:E331)</f>
        <v>4500</v>
      </c>
      <c r="F328" s="251">
        <f t="shared" ref="F328:H328" si="90">SUM(F329:F331)</f>
        <v>0</v>
      </c>
      <c r="G328" s="251">
        <f t="shared" si="90"/>
        <v>0</v>
      </c>
      <c r="H328" s="251">
        <f t="shared" si="90"/>
        <v>0</v>
      </c>
      <c r="I328" s="251">
        <f t="shared" ref="I328" si="91">SUM(I329:I331)</f>
        <v>4500</v>
      </c>
      <c r="J328" s="351"/>
      <c r="K328" s="351"/>
    </row>
    <row r="329" spans="1:11" ht="15.75" x14ac:dyDescent="0.25">
      <c r="A329" s="37">
        <v>41</v>
      </c>
      <c r="B329" s="112" t="s">
        <v>178</v>
      </c>
      <c r="C329" s="37">
        <v>642001</v>
      </c>
      <c r="D329" s="99" t="s">
        <v>339</v>
      </c>
      <c r="E329" s="226">
        <v>2000</v>
      </c>
      <c r="F329" s="226"/>
      <c r="G329" s="226"/>
      <c r="H329" s="226"/>
      <c r="I329" s="222">
        <f>E329+F329</f>
        <v>2000</v>
      </c>
      <c r="J329" s="338"/>
      <c r="K329" s="338"/>
    </row>
    <row r="330" spans="1:11" ht="15.75" x14ac:dyDescent="0.25">
      <c r="A330" s="37">
        <v>41</v>
      </c>
      <c r="B330" s="112" t="s">
        <v>178</v>
      </c>
      <c r="C330" s="37" t="s">
        <v>180</v>
      </c>
      <c r="D330" s="99" t="s">
        <v>338</v>
      </c>
      <c r="E330" s="226">
        <v>2000</v>
      </c>
      <c r="F330" s="226"/>
      <c r="G330" s="226"/>
      <c r="H330" s="226"/>
      <c r="I330" s="222">
        <f>E330+F330</f>
        <v>2000</v>
      </c>
      <c r="J330" s="338"/>
      <c r="K330" s="338"/>
    </row>
    <row r="331" spans="1:11" ht="15.75" x14ac:dyDescent="0.25">
      <c r="A331" s="111">
        <v>41</v>
      </c>
      <c r="B331" s="112" t="s">
        <v>178</v>
      </c>
      <c r="C331" s="37" t="s">
        <v>188</v>
      </c>
      <c r="D331" s="174" t="s">
        <v>398</v>
      </c>
      <c r="E331" s="226">
        <v>500</v>
      </c>
      <c r="F331" s="226"/>
      <c r="G331" s="226"/>
      <c r="H331" s="226"/>
      <c r="I331" s="222">
        <f>E331+F331</f>
        <v>500</v>
      </c>
      <c r="J331" s="338"/>
      <c r="K331" s="338"/>
    </row>
    <row r="332" spans="1:11" x14ac:dyDescent="0.25">
      <c r="A332" s="53" t="s">
        <v>10</v>
      </c>
      <c r="B332" s="53" t="s">
        <v>0</v>
      </c>
      <c r="C332" s="53" t="s">
        <v>1</v>
      </c>
      <c r="D332" s="53" t="s">
        <v>2</v>
      </c>
      <c r="E332" s="217" t="str">
        <f>E319</f>
        <v>Rok 2022 v €</v>
      </c>
      <c r="F332" s="217" t="str">
        <f t="shared" ref="F332:H332" si="92">F319</f>
        <v>1.úprava</v>
      </c>
      <c r="G332" s="217" t="str">
        <f t="shared" si="92"/>
        <v>2. úprava</v>
      </c>
      <c r="H332" s="217" t="str">
        <f t="shared" si="92"/>
        <v>3. úprava</v>
      </c>
      <c r="I332" s="217" t="s">
        <v>377</v>
      </c>
      <c r="J332" s="297"/>
      <c r="K332" s="297"/>
    </row>
    <row r="333" spans="1:11" ht="14.25" customHeight="1" x14ac:dyDescent="0.25">
      <c r="A333" s="84">
        <v>9</v>
      </c>
      <c r="B333" s="85"/>
      <c r="C333" s="85"/>
      <c r="D333" s="119" t="s">
        <v>197</v>
      </c>
      <c r="E333" s="253">
        <f t="shared" ref="E333:I333" si="93">E334+E366</f>
        <v>125550</v>
      </c>
      <c r="F333" s="253">
        <f t="shared" si="93"/>
        <v>0</v>
      </c>
      <c r="G333" s="253">
        <f t="shared" si="93"/>
        <v>0</v>
      </c>
      <c r="H333" s="253">
        <f t="shared" si="93"/>
        <v>0</v>
      </c>
      <c r="I333" s="253">
        <f t="shared" si="93"/>
        <v>125550</v>
      </c>
      <c r="J333" s="352"/>
      <c r="K333" s="352"/>
    </row>
    <row r="334" spans="1:11" ht="15.75" x14ac:dyDescent="0.25">
      <c r="A334" s="86"/>
      <c r="B334" s="61"/>
      <c r="C334" s="113" t="s">
        <v>198</v>
      </c>
      <c r="D334" s="114" t="s">
        <v>199</v>
      </c>
      <c r="E334" s="254">
        <f>E347+E356+E359+E364</f>
        <v>120550</v>
      </c>
      <c r="F334" s="254">
        <f t="shared" ref="F334:H334" si="94">F347+F356+F359+F364</f>
        <v>0</v>
      </c>
      <c r="G334" s="254">
        <f t="shared" si="94"/>
        <v>0</v>
      </c>
      <c r="H334" s="254">
        <f t="shared" si="94"/>
        <v>0</v>
      </c>
      <c r="I334" s="254">
        <f t="shared" ref="I334" si="95">I347+I356+I359+I364</f>
        <v>120550</v>
      </c>
      <c r="J334" s="353"/>
      <c r="K334" s="353"/>
    </row>
    <row r="335" spans="1:11" ht="15.75" x14ac:dyDescent="0.25">
      <c r="A335" s="21">
        <v>41</v>
      </c>
      <c r="B335" s="2"/>
      <c r="C335" s="21">
        <v>611000</v>
      </c>
      <c r="D335" s="46" t="s">
        <v>440</v>
      </c>
      <c r="E335" s="255">
        <v>65000</v>
      </c>
      <c r="F335" s="234"/>
      <c r="G335" s="234"/>
      <c r="H335" s="234"/>
      <c r="I335" s="222">
        <f t="shared" ref="I335:I346" si="96">E335+F335</f>
        <v>65000</v>
      </c>
      <c r="J335" s="338"/>
      <c r="K335" s="338"/>
    </row>
    <row r="336" spans="1:11" ht="15.75" x14ac:dyDescent="0.25">
      <c r="A336" s="21">
        <v>41</v>
      </c>
      <c r="B336" s="2"/>
      <c r="C336" s="21">
        <v>612001</v>
      </c>
      <c r="D336" s="46" t="s">
        <v>551</v>
      </c>
      <c r="E336" s="255"/>
      <c r="F336" s="234"/>
      <c r="G336" s="234"/>
      <c r="H336" s="234"/>
      <c r="I336" s="222">
        <f t="shared" si="96"/>
        <v>0</v>
      </c>
      <c r="J336" s="338"/>
      <c r="K336" s="338"/>
    </row>
    <row r="337" spans="1:11" ht="15.75" x14ac:dyDescent="0.25">
      <c r="A337" s="21">
        <v>41</v>
      </c>
      <c r="B337" s="2"/>
      <c r="C337" s="21">
        <v>612002</v>
      </c>
      <c r="D337" s="46" t="s">
        <v>559</v>
      </c>
      <c r="E337" s="255"/>
      <c r="F337" s="234"/>
      <c r="G337" s="234"/>
      <c r="H337" s="234"/>
      <c r="I337" s="222">
        <f t="shared" si="96"/>
        <v>0</v>
      </c>
      <c r="J337" s="338"/>
      <c r="K337" s="338"/>
    </row>
    <row r="338" spans="1:11" ht="15.75" x14ac:dyDescent="0.25">
      <c r="A338" s="21">
        <v>41</v>
      </c>
      <c r="B338" s="2"/>
      <c r="C338" s="21">
        <v>621000</v>
      </c>
      <c r="D338" s="46" t="s">
        <v>441</v>
      </c>
      <c r="E338" s="255">
        <v>2000</v>
      </c>
      <c r="F338" s="234"/>
      <c r="G338" s="234"/>
      <c r="H338" s="234"/>
      <c r="I338" s="222">
        <f t="shared" si="96"/>
        <v>2000</v>
      </c>
      <c r="J338" s="338"/>
      <c r="K338" s="338"/>
    </row>
    <row r="339" spans="1:11" ht="15.75" x14ac:dyDescent="0.25">
      <c r="A339" s="21">
        <v>41</v>
      </c>
      <c r="B339" s="2"/>
      <c r="C339" s="21">
        <v>623000</v>
      </c>
      <c r="D339" s="46" t="s">
        <v>442</v>
      </c>
      <c r="E339" s="255">
        <v>4390</v>
      </c>
      <c r="F339" s="234"/>
      <c r="G339" s="234"/>
      <c r="H339" s="234"/>
      <c r="I339" s="222">
        <f t="shared" si="96"/>
        <v>4390</v>
      </c>
      <c r="J339" s="338"/>
      <c r="K339" s="338"/>
    </row>
    <row r="340" spans="1:11" ht="15.75" x14ac:dyDescent="0.25">
      <c r="A340" s="21">
        <v>41</v>
      </c>
      <c r="B340" s="2"/>
      <c r="C340" s="21">
        <v>625001</v>
      </c>
      <c r="D340" s="46" t="s">
        <v>443</v>
      </c>
      <c r="E340" s="255">
        <v>900</v>
      </c>
      <c r="F340" s="234"/>
      <c r="G340" s="234"/>
      <c r="H340" s="234"/>
      <c r="I340" s="222">
        <f t="shared" si="96"/>
        <v>900</v>
      </c>
      <c r="J340" s="338"/>
      <c r="K340" s="338"/>
    </row>
    <row r="341" spans="1:11" ht="15.75" x14ac:dyDescent="0.25">
      <c r="A341" s="21">
        <v>41</v>
      </c>
      <c r="B341" s="2"/>
      <c r="C341" s="21">
        <v>625002</v>
      </c>
      <c r="D341" s="46" t="s">
        <v>444</v>
      </c>
      <c r="E341" s="255">
        <v>8950</v>
      </c>
      <c r="F341" s="234"/>
      <c r="G341" s="234"/>
      <c r="H341" s="234"/>
      <c r="I341" s="222">
        <f t="shared" si="96"/>
        <v>8950</v>
      </c>
      <c r="J341" s="338"/>
      <c r="K341" s="338"/>
    </row>
    <row r="342" spans="1:11" ht="15.75" x14ac:dyDescent="0.25">
      <c r="A342" s="21">
        <v>41</v>
      </c>
      <c r="B342" s="2"/>
      <c r="C342" s="21">
        <v>625003</v>
      </c>
      <c r="D342" s="46" t="s">
        <v>445</v>
      </c>
      <c r="E342" s="255">
        <v>515</v>
      </c>
      <c r="F342" s="234"/>
      <c r="G342" s="234"/>
      <c r="H342" s="234"/>
      <c r="I342" s="222">
        <f t="shared" si="96"/>
        <v>515</v>
      </c>
      <c r="J342" s="338"/>
      <c r="K342" s="338"/>
    </row>
    <row r="343" spans="1:11" ht="15.75" x14ac:dyDescent="0.25">
      <c r="A343" s="21">
        <v>41</v>
      </c>
      <c r="B343" s="2"/>
      <c r="C343" s="21">
        <v>625004</v>
      </c>
      <c r="D343" s="46" t="s">
        <v>446</v>
      </c>
      <c r="E343" s="255">
        <v>1920</v>
      </c>
      <c r="F343" s="234"/>
      <c r="G343" s="234"/>
      <c r="H343" s="234"/>
      <c r="I343" s="222">
        <f t="shared" si="96"/>
        <v>1920</v>
      </c>
      <c r="J343" s="338"/>
      <c r="K343" s="338"/>
    </row>
    <row r="344" spans="1:11" ht="15.75" x14ac:dyDescent="0.25">
      <c r="A344" s="21">
        <v>41</v>
      </c>
      <c r="B344" s="2"/>
      <c r="C344" s="21">
        <v>625005</v>
      </c>
      <c r="D344" s="46" t="s">
        <v>447</v>
      </c>
      <c r="E344" s="234">
        <v>640</v>
      </c>
      <c r="F344" s="234"/>
      <c r="G344" s="234"/>
      <c r="H344" s="234"/>
      <c r="I344" s="222">
        <f t="shared" si="96"/>
        <v>640</v>
      </c>
      <c r="J344" s="338"/>
      <c r="K344" s="338"/>
    </row>
    <row r="345" spans="1:11" ht="15.75" x14ac:dyDescent="0.25">
      <c r="A345" s="21">
        <v>41</v>
      </c>
      <c r="B345" s="2"/>
      <c r="C345" s="21">
        <v>625007</v>
      </c>
      <c r="D345" s="64" t="s">
        <v>448</v>
      </c>
      <c r="E345" s="234">
        <v>3040</v>
      </c>
      <c r="F345" s="234"/>
      <c r="G345" s="234"/>
      <c r="H345" s="234"/>
      <c r="I345" s="222">
        <f t="shared" si="96"/>
        <v>3040</v>
      </c>
      <c r="J345" s="338"/>
      <c r="K345" s="338"/>
    </row>
    <row r="346" spans="1:11" ht="15.75" x14ac:dyDescent="0.25">
      <c r="A346" s="21">
        <v>41</v>
      </c>
      <c r="B346" s="2"/>
      <c r="C346" s="21">
        <v>627000</v>
      </c>
      <c r="D346" s="64" t="s">
        <v>449</v>
      </c>
      <c r="E346" s="234">
        <v>400</v>
      </c>
      <c r="F346" s="234"/>
      <c r="G346" s="234"/>
      <c r="H346" s="234"/>
      <c r="I346" s="222">
        <f t="shared" si="96"/>
        <v>400</v>
      </c>
      <c r="J346" s="338"/>
      <c r="K346" s="338"/>
    </row>
    <row r="347" spans="1:11" ht="15.75" x14ac:dyDescent="0.25">
      <c r="A347" s="100"/>
      <c r="B347" s="7"/>
      <c r="C347" s="65"/>
      <c r="D347" s="116" t="s">
        <v>146</v>
      </c>
      <c r="E347" s="231">
        <f>SUM(E335:E346)</f>
        <v>87755</v>
      </c>
      <c r="F347" s="231">
        <f t="shared" ref="F347:H347" si="97">SUM(F335:F346)</f>
        <v>0</v>
      </c>
      <c r="G347" s="231">
        <f t="shared" si="97"/>
        <v>0</v>
      </c>
      <c r="H347" s="231">
        <f t="shared" si="97"/>
        <v>0</v>
      </c>
      <c r="I347" s="231">
        <f t="shared" ref="I347" si="98">SUM(I335:I346)</f>
        <v>87755</v>
      </c>
      <c r="J347" s="339"/>
      <c r="K347" s="339"/>
    </row>
    <row r="348" spans="1:11" ht="15.75" x14ac:dyDescent="0.25">
      <c r="A348" s="21">
        <v>41</v>
      </c>
      <c r="B348" s="2"/>
      <c r="C348" s="21">
        <v>632001</v>
      </c>
      <c r="D348" s="115" t="s">
        <v>141</v>
      </c>
      <c r="E348" s="234">
        <v>4000</v>
      </c>
      <c r="F348" s="234"/>
      <c r="G348" s="234"/>
      <c r="H348" s="234"/>
      <c r="I348" s="222">
        <f t="shared" ref="I348:I355" si="99">E348+F348</f>
        <v>4000</v>
      </c>
      <c r="J348" s="338"/>
      <c r="K348" s="338"/>
    </row>
    <row r="349" spans="1:11" ht="15.75" x14ac:dyDescent="0.25">
      <c r="A349" s="21">
        <v>41</v>
      </c>
      <c r="B349" s="2"/>
      <c r="C349" s="21" t="s">
        <v>114</v>
      </c>
      <c r="D349" s="115" t="s">
        <v>115</v>
      </c>
      <c r="E349" s="234">
        <v>15000</v>
      </c>
      <c r="F349" s="234"/>
      <c r="G349" s="234"/>
      <c r="H349" s="234"/>
      <c r="I349" s="222">
        <f t="shared" si="99"/>
        <v>15000</v>
      </c>
      <c r="J349" s="338"/>
      <c r="K349" s="338"/>
    </row>
    <row r="350" spans="1:11" ht="15.75" x14ac:dyDescent="0.25">
      <c r="A350" s="21">
        <v>41</v>
      </c>
      <c r="B350" s="2"/>
      <c r="C350" s="21">
        <v>632002</v>
      </c>
      <c r="D350" s="115" t="s">
        <v>116</v>
      </c>
      <c r="E350" s="234">
        <v>1500</v>
      </c>
      <c r="F350" s="234"/>
      <c r="G350" s="234"/>
      <c r="H350" s="234"/>
      <c r="I350" s="222">
        <f t="shared" si="99"/>
        <v>1500</v>
      </c>
      <c r="J350" s="338"/>
      <c r="K350" s="338"/>
    </row>
    <row r="351" spans="1:11" ht="15.75" x14ac:dyDescent="0.25">
      <c r="A351" s="21">
        <v>41</v>
      </c>
      <c r="B351" s="2"/>
      <c r="C351" s="21">
        <v>632005</v>
      </c>
      <c r="D351" s="115" t="s">
        <v>200</v>
      </c>
      <c r="E351" s="234">
        <v>360</v>
      </c>
      <c r="F351" s="234"/>
      <c r="G351" s="234"/>
      <c r="H351" s="234"/>
      <c r="I351" s="222">
        <f t="shared" si="99"/>
        <v>360</v>
      </c>
      <c r="J351" s="338"/>
      <c r="K351" s="338"/>
    </row>
    <row r="352" spans="1:11" ht="15.75" x14ac:dyDescent="0.25">
      <c r="A352" s="21">
        <v>41</v>
      </c>
      <c r="B352" s="2"/>
      <c r="C352" s="21">
        <v>633001</v>
      </c>
      <c r="D352" s="115" t="s">
        <v>560</v>
      </c>
      <c r="E352" s="234">
        <v>1000</v>
      </c>
      <c r="F352" s="234"/>
      <c r="G352" s="234"/>
      <c r="H352" s="234"/>
      <c r="I352" s="222">
        <f t="shared" si="99"/>
        <v>1000</v>
      </c>
      <c r="J352" s="338"/>
      <c r="K352" s="338"/>
    </row>
    <row r="353" spans="1:11" ht="15.75" x14ac:dyDescent="0.25">
      <c r="A353" s="21">
        <v>41</v>
      </c>
      <c r="B353" s="2"/>
      <c r="C353" s="21">
        <v>633006</v>
      </c>
      <c r="D353" s="115" t="s">
        <v>190</v>
      </c>
      <c r="E353" s="234">
        <v>600</v>
      </c>
      <c r="F353" s="234"/>
      <c r="G353" s="234"/>
      <c r="H353" s="234"/>
      <c r="I353" s="222">
        <f t="shared" si="99"/>
        <v>600</v>
      </c>
      <c r="J353" s="338"/>
      <c r="K353" s="338"/>
    </row>
    <row r="354" spans="1:11" ht="15.75" x14ac:dyDescent="0.25">
      <c r="A354" s="21">
        <v>41</v>
      </c>
      <c r="B354" s="2"/>
      <c r="C354" s="21" t="s">
        <v>117</v>
      </c>
      <c r="D354" s="115" t="s">
        <v>118</v>
      </c>
      <c r="E354" s="234">
        <v>500</v>
      </c>
      <c r="F354" s="234"/>
      <c r="G354" s="234"/>
      <c r="H354" s="234"/>
      <c r="I354" s="222">
        <f t="shared" si="99"/>
        <v>500</v>
      </c>
      <c r="J354" s="338"/>
      <c r="K354" s="338"/>
    </row>
    <row r="355" spans="1:11" ht="15.75" x14ac:dyDescent="0.25">
      <c r="A355" s="21">
        <v>111</v>
      </c>
      <c r="B355" s="2"/>
      <c r="C355" s="21">
        <v>633009</v>
      </c>
      <c r="D355" s="115" t="s">
        <v>201</v>
      </c>
      <c r="E355" s="234">
        <v>3000</v>
      </c>
      <c r="F355" s="234"/>
      <c r="G355" s="234"/>
      <c r="H355" s="234"/>
      <c r="I355" s="222">
        <f t="shared" si="99"/>
        <v>3000</v>
      </c>
      <c r="J355" s="338"/>
      <c r="K355" s="338"/>
    </row>
    <row r="356" spans="1:11" ht="15.75" x14ac:dyDescent="0.25">
      <c r="A356" s="65"/>
      <c r="B356" s="7"/>
      <c r="C356" s="65"/>
      <c r="D356" s="116" t="s">
        <v>123</v>
      </c>
      <c r="E356" s="231">
        <f>SUM(E348:E355)</f>
        <v>25960</v>
      </c>
      <c r="F356" s="231">
        <f t="shared" ref="F356:H356" si="100">SUM(F348:F355)</f>
        <v>0</v>
      </c>
      <c r="G356" s="231">
        <f t="shared" si="100"/>
        <v>0</v>
      </c>
      <c r="H356" s="231">
        <f t="shared" si="100"/>
        <v>0</v>
      </c>
      <c r="I356" s="231">
        <f t="shared" ref="I356" si="101">SUM(I348:I355)</f>
        <v>25960</v>
      </c>
      <c r="J356" s="339"/>
      <c r="K356" s="339"/>
    </row>
    <row r="357" spans="1:11" ht="15.75" x14ac:dyDescent="0.25">
      <c r="A357" s="319">
        <v>41</v>
      </c>
      <c r="B357" s="308"/>
      <c r="C357" s="21">
        <v>635004</v>
      </c>
      <c r="D357" s="115" t="s">
        <v>496</v>
      </c>
      <c r="E357" s="255">
        <v>1000</v>
      </c>
      <c r="F357" s="255"/>
      <c r="G357" s="255"/>
      <c r="H357" s="255"/>
      <c r="I357" s="222">
        <f>E357+F357</f>
        <v>1000</v>
      </c>
      <c r="J357" s="338"/>
      <c r="K357" s="338"/>
    </row>
    <row r="358" spans="1:11" x14ac:dyDescent="0.25">
      <c r="A358" s="21">
        <v>41</v>
      </c>
      <c r="B358" s="19"/>
      <c r="C358" s="21">
        <v>635006</v>
      </c>
      <c r="D358" s="115" t="s">
        <v>247</v>
      </c>
      <c r="E358" s="234">
        <v>2500</v>
      </c>
      <c r="F358" s="234"/>
      <c r="G358" s="234"/>
      <c r="H358" s="234"/>
      <c r="I358" s="222">
        <f>E358+F358</f>
        <v>2500</v>
      </c>
      <c r="J358" s="338"/>
      <c r="K358" s="338"/>
    </row>
    <row r="359" spans="1:11" ht="15.75" x14ac:dyDescent="0.25">
      <c r="A359" s="65"/>
      <c r="B359" s="7"/>
      <c r="C359" s="65"/>
      <c r="D359" s="116" t="s">
        <v>134</v>
      </c>
      <c r="E359" s="231">
        <f>SUM(E357:E358)</f>
        <v>3500</v>
      </c>
      <c r="F359" s="231">
        <f t="shared" ref="F359:H359" si="102">SUM(F357:F358)</f>
        <v>0</v>
      </c>
      <c r="G359" s="231">
        <f t="shared" si="102"/>
        <v>0</v>
      </c>
      <c r="H359" s="231">
        <f t="shared" si="102"/>
        <v>0</v>
      </c>
      <c r="I359" s="231">
        <f t="shared" ref="I359" si="103">SUM(I357:I358)</f>
        <v>3500</v>
      </c>
      <c r="J359" s="339"/>
      <c r="K359" s="339"/>
    </row>
    <row r="360" spans="1:11" x14ac:dyDescent="0.25">
      <c r="A360" s="40">
        <v>41</v>
      </c>
      <c r="B360" s="18"/>
      <c r="C360" s="40">
        <v>637014</v>
      </c>
      <c r="D360" s="120" t="s">
        <v>174</v>
      </c>
      <c r="E360" s="255">
        <v>2100</v>
      </c>
      <c r="F360" s="255"/>
      <c r="G360" s="255"/>
      <c r="H360" s="255"/>
      <c r="I360" s="222">
        <f>E360+F360</f>
        <v>2100</v>
      </c>
      <c r="J360" s="338"/>
      <c r="K360" s="338"/>
    </row>
    <row r="361" spans="1:11" x14ac:dyDescent="0.25">
      <c r="A361" s="40">
        <v>41</v>
      </c>
      <c r="B361" s="18"/>
      <c r="C361" s="40">
        <v>637001</v>
      </c>
      <c r="D361" s="120" t="s">
        <v>561</v>
      </c>
      <c r="E361" s="255">
        <v>500</v>
      </c>
      <c r="F361" s="255"/>
      <c r="G361" s="255"/>
      <c r="H361" s="255"/>
      <c r="I361" s="222">
        <f>E361+F361</f>
        <v>500</v>
      </c>
      <c r="J361" s="338"/>
      <c r="K361" s="338"/>
    </row>
    <row r="362" spans="1:11" x14ac:dyDescent="0.25">
      <c r="A362" s="40">
        <v>41</v>
      </c>
      <c r="B362" s="19"/>
      <c r="C362" s="21" t="s">
        <v>202</v>
      </c>
      <c r="D362" s="115" t="s">
        <v>203</v>
      </c>
      <c r="E362" s="234">
        <v>35</v>
      </c>
      <c r="F362" s="234"/>
      <c r="G362" s="234"/>
      <c r="H362" s="234"/>
      <c r="I362" s="222">
        <f>E362+F362</f>
        <v>35</v>
      </c>
      <c r="J362" s="338"/>
      <c r="K362" s="338"/>
    </row>
    <row r="363" spans="1:11" x14ac:dyDescent="0.25">
      <c r="A363" s="40">
        <v>41</v>
      </c>
      <c r="B363" s="19"/>
      <c r="C363" s="21">
        <v>637016</v>
      </c>
      <c r="D363" s="115" t="s">
        <v>204</v>
      </c>
      <c r="E363" s="234">
        <v>700</v>
      </c>
      <c r="F363" s="234"/>
      <c r="G363" s="234"/>
      <c r="H363" s="234"/>
      <c r="I363" s="222">
        <f>E363+F363</f>
        <v>700</v>
      </c>
      <c r="J363" s="338"/>
      <c r="K363" s="338"/>
    </row>
    <row r="364" spans="1:11" ht="15.75" x14ac:dyDescent="0.25">
      <c r="A364" s="65"/>
      <c r="B364" s="7"/>
      <c r="C364" s="65"/>
      <c r="D364" s="116" t="s">
        <v>132</v>
      </c>
      <c r="E364" s="231">
        <f>SUM(E360:E363)</f>
        <v>3335</v>
      </c>
      <c r="F364" s="231">
        <f t="shared" ref="F364:H364" si="104">SUM(F360:F363)</f>
        <v>0</v>
      </c>
      <c r="G364" s="231">
        <f t="shared" si="104"/>
        <v>0</v>
      </c>
      <c r="H364" s="231">
        <f t="shared" si="104"/>
        <v>0</v>
      </c>
      <c r="I364" s="231">
        <f t="shared" ref="I364" si="105">SUM(I360:I363)</f>
        <v>3335</v>
      </c>
      <c r="J364" s="339"/>
      <c r="K364" s="339"/>
    </row>
    <row r="365" spans="1:11" x14ac:dyDescent="0.25">
      <c r="A365" s="53" t="s">
        <v>10</v>
      </c>
      <c r="B365" s="53" t="s">
        <v>0</v>
      </c>
      <c r="C365" s="53" t="s">
        <v>1</v>
      </c>
      <c r="D365" s="53" t="s">
        <v>2</v>
      </c>
      <c r="E365" s="217" t="str">
        <f>E332</f>
        <v>Rok 2022 v €</v>
      </c>
      <c r="F365" s="217" t="str">
        <f>F332</f>
        <v>1.úprava</v>
      </c>
      <c r="G365" s="217" t="str">
        <f>G332</f>
        <v>2. úprava</v>
      </c>
      <c r="H365" s="217" t="str">
        <f>H332</f>
        <v>3. úprava</v>
      </c>
      <c r="I365" s="217" t="s">
        <v>377</v>
      </c>
      <c r="J365" s="297"/>
      <c r="K365" s="297"/>
    </row>
    <row r="366" spans="1:11" ht="15.75" x14ac:dyDescent="0.25">
      <c r="A366" s="86"/>
      <c r="B366" s="61"/>
      <c r="C366" s="113" t="s">
        <v>205</v>
      </c>
      <c r="D366" s="114" t="s">
        <v>206</v>
      </c>
      <c r="E366" s="251">
        <f>SUM(E367:E368)</f>
        <v>5000</v>
      </c>
      <c r="F366" s="251">
        <f t="shared" ref="F366:H366" si="106">SUM(F367:F368)</f>
        <v>0</v>
      </c>
      <c r="G366" s="251">
        <f t="shared" si="106"/>
        <v>0</v>
      </c>
      <c r="H366" s="251">
        <f t="shared" si="106"/>
        <v>0</v>
      </c>
      <c r="I366" s="251">
        <f t="shared" ref="I366" si="107">SUM(I367:I368)</f>
        <v>5000</v>
      </c>
      <c r="J366" s="351"/>
      <c r="K366" s="351"/>
    </row>
    <row r="367" spans="1:11" ht="15.75" x14ac:dyDescent="0.25">
      <c r="A367" s="69">
        <v>111</v>
      </c>
      <c r="B367" s="2"/>
      <c r="C367" s="21">
        <v>635006</v>
      </c>
      <c r="D367" s="115" t="s">
        <v>360</v>
      </c>
      <c r="E367" s="234">
        <v>2000</v>
      </c>
      <c r="F367" s="234"/>
      <c r="G367" s="234"/>
      <c r="H367" s="234"/>
      <c r="I367" s="222">
        <f>E367+F367</f>
        <v>2000</v>
      </c>
      <c r="J367" s="338"/>
      <c r="K367" s="338"/>
    </row>
    <row r="368" spans="1:11" x14ac:dyDescent="0.25">
      <c r="A368" s="21">
        <v>41</v>
      </c>
      <c r="B368" s="19"/>
      <c r="C368" s="21">
        <v>633016</v>
      </c>
      <c r="D368" s="115" t="s">
        <v>359</v>
      </c>
      <c r="E368" s="234">
        <v>3000</v>
      </c>
      <c r="F368" s="234"/>
      <c r="G368" s="234"/>
      <c r="H368" s="234"/>
      <c r="I368" s="222">
        <f>E368+F368</f>
        <v>3000</v>
      </c>
      <c r="J368" s="338"/>
      <c r="K368" s="338"/>
    </row>
    <row r="369" spans="1:11" ht="15.75" x14ac:dyDescent="0.25">
      <c r="A369" s="60">
        <v>10</v>
      </c>
      <c r="B369" s="80"/>
      <c r="C369" s="122" t="s">
        <v>207</v>
      </c>
      <c r="D369" s="123" t="s">
        <v>272</v>
      </c>
      <c r="E369" s="256">
        <f t="shared" ref="E369:I369" si="108">E376+E387+E392</f>
        <v>34867</v>
      </c>
      <c r="F369" s="256">
        <f t="shared" si="108"/>
        <v>0</v>
      </c>
      <c r="G369" s="256">
        <f t="shared" si="108"/>
        <v>0</v>
      </c>
      <c r="H369" s="256">
        <f t="shared" si="108"/>
        <v>0</v>
      </c>
      <c r="I369" s="256">
        <f t="shared" si="108"/>
        <v>34867</v>
      </c>
      <c r="J369" s="351"/>
      <c r="K369" s="351"/>
    </row>
    <row r="370" spans="1:11" x14ac:dyDescent="0.25">
      <c r="A370" s="21">
        <v>41</v>
      </c>
      <c r="B370" s="19"/>
      <c r="C370" s="21">
        <v>633016</v>
      </c>
      <c r="D370" s="115" t="s">
        <v>334</v>
      </c>
      <c r="E370" s="234">
        <v>400</v>
      </c>
      <c r="F370" s="234"/>
      <c r="G370" s="234"/>
      <c r="H370" s="234"/>
      <c r="I370" s="222">
        <f t="shared" ref="I370:I375" si="109">E370+F370</f>
        <v>400</v>
      </c>
      <c r="J370" s="338"/>
      <c r="K370" s="338"/>
    </row>
    <row r="371" spans="1:11" x14ac:dyDescent="0.25">
      <c r="A371" s="21">
        <v>41</v>
      </c>
      <c r="B371" s="19"/>
      <c r="C371" s="21">
        <v>634001</v>
      </c>
      <c r="D371" s="115" t="s">
        <v>208</v>
      </c>
      <c r="E371" s="234">
        <v>300</v>
      </c>
      <c r="F371" s="234"/>
      <c r="G371" s="234"/>
      <c r="H371" s="234"/>
      <c r="I371" s="222">
        <f t="shared" si="109"/>
        <v>300</v>
      </c>
      <c r="J371" s="338"/>
      <c r="K371" s="338"/>
    </row>
    <row r="372" spans="1:11" x14ac:dyDescent="0.25">
      <c r="A372" s="21">
        <v>41</v>
      </c>
      <c r="B372" s="19"/>
      <c r="C372" s="21">
        <v>642001</v>
      </c>
      <c r="D372" s="115" t="s">
        <v>335</v>
      </c>
      <c r="E372" s="234">
        <v>500</v>
      </c>
      <c r="F372" s="234"/>
      <c r="G372" s="234"/>
      <c r="H372" s="234"/>
      <c r="I372" s="222">
        <f t="shared" si="109"/>
        <v>500</v>
      </c>
      <c r="J372" s="338"/>
      <c r="K372" s="338"/>
    </row>
    <row r="373" spans="1:11" x14ac:dyDescent="0.25">
      <c r="A373" s="21">
        <v>41</v>
      </c>
      <c r="B373" s="19"/>
      <c r="C373" s="21">
        <v>637005</v>
      </c>
      <c r="D373" s="115" t="s">
        <v>517</v>
      </c>
      <c r="E373" s="255">
        <v>6000</v>
      </c>
      <c r="F373" s="234"/>
      <c r="G373" s="234"/>
      <c r="H373" s="234"/>
      <c r="I373" s="222">
        <f t="shared" si="109"/>
        <v>6000</v>
      </c>
      <c r="J373" s="338"/>
      <c r="K373" s="338"/>
    </row>
    <row r="374" spans="1:11" x14ac:dyDescent="0.25">
      <c r="A374" s="21">
        <v>41</v>
      </c>
      <c r="B374" s="19"/>
      <c r="C374" s="21" t="s">
        <v>550</v>
      </c>
      <c r="D374" s="115" t="s">
        <v>575</v>
      </c>
      <c r="E374" s="234">
        <v>1000</v>
      </c>
      <c r="F374" s="234"/>
      <c r="G374" s="234"/>
      <c r="H374" s="234"/>
      <c r="I374" s="222">
        <f t="shared" si="109"/>
        <v>1000</v>
      </c>
      <c r="J374" s="338"/>
      <c r="K374" s="338"/>
    </row>
    <row r="375" spans="1:11" x14ac:dyDescent="0.25">
      <c r="A375" s="21">
        <v>41</v>
      </c>
      <c r="B375" s="19"/>
      <c r="C375" s="21">
        <v>642014</v>
      </c>
      <c r="D375" s="115" t="s">
        <v>209</v>
      </c>
      <c r="E375" s="234">
        <v>6000</v>
      </c>
      <c r="F375" s="234"/>
      <c r="G375" s="234"/>
      <c r="H375" s="234"/>
      <c r="I375" s="222">
        <f t="shared" si="109"/>
        <v>6000</v>
      </c>
      <c r="J375" s="338"/>
      <c r="K375" s="338"/>
    </row>
    <row r="376" spans="1:11" ht="15.75" x14ac:dyDescent="0.25">
      <c r="A376" s="65"/>
      <c r="B376" s="7"/>
      <c r="C376" s="65" t="s">
        <v>567</v>
      </c>
      <c r="D376" s="155" t="s">
        <v>271</v>
      </c>
      <c r="E376" s="231">
        <f>SUM(E370:E375)</f>
        <v>14200</v>
      </c>
      <c r="F376" s="231">
        <f t="shared" ref="F376:H376" si="110">SUM(F370:F375)</f>
        <v>0</v>
      </c>
      <c r="G376" s="231">
        <f t="shared" si="110"/>
        <v>0</v>
      </c>
      <c r="H376" s="231">
        <f t="shared" si="110"/>
        <v>0</v>
      </c>
      <c r="I376" s="231">
        <f t="shared" ref="I376" si="111">SUM(I370:I375)</f>
        <v>14200</v>
      </c>
      <c r="J376" s="339"/>
      <c r="K376" s="339"/>
    </row>
    <row r="377" spans="1:11" ht="15.75" x14ac:dyDescent="0.25">
      <c r="A377" s="156">
        <v>111</v>
      </c>
      <c r="B377" s="157"/>
      <c r="C377" s="21">
        <v>611000</v>
      </c>
      <c r="D377" s="46" t="s">
        <v>440</v>
      </c>
      <c r="E377" s="257">
        <v>13920</v>
      </c>
      <c r="F377" s="257"/>
      <c r="G377" s="257"/>
      <c r="H377" s="257"/>
      <c r="I377" s="222">
        <f t="shared" ref="I377:I386" si="112">E377+F377</f>
        <v>13920</v>
      </c>
      <c r="J377" s="338"/>
      <c r="K377" s="338"/>
    </row>
    <row r="378" spans="1:11" ht="15.75" x14ac:dyDescent="0.25">
      <c r="A378" s="156">
        <v>111</v>
      </c>
      <c r="B378" s="157"/>
      <c r="C378" s="21">
        <v>623000</v>
      </c>
      <c r="D378" s="46" t="s">
        <v>442</v>
      </c>
      <c r="E378" s="257">
        <v>1392</v>
      </c>
      <c r="F378" s="257"/>
      <c r="G378" s="257"/>
      <c r="H378" s="257"/>
      <c r="I378" s="222">
        <f t="shared" si="112"/>
        <v>1392</v>
      </c>
      <c r="J378" s="338"/>
      <c r="K378" s="338"/>
    </row>
    <row r="379" spans="1:11" ht="15.75" x14ac:dyDescent="0.25">
      <c r="A379" s="156">
        <v>111</v>
      </c>
      <c r="B379" s="157"/>
      <c r="C379" s="21">
        <v>625001</v>
      </c>
      <c r="D379" s="46" t="s">
        <v>443</v>
      </c>
      <c r="E379" s="257">
        <v>195</v>
      </c>
      <c r="F379" s="257"/>
      <c r="G379" s="257"/>
      <c r="H379" s="257"/>
      <c r="I379" s="222">
        <f t="shared" si="112"/>
        <v>195</v>
      </c>
      <c r="J379" s="338"/>
      <c r="K379" s="338"/>
    </row>
    <row r="380" spans="1:11" ht="15.75" x14ac:dyDescent="0.25">
      <c r="A380" s="156">
        <v>111</v>
      </c>
      <c r="B380" s="157"/>
      <c r="C380" s="21">
        <v>625002</v>
      </c>
      <c r="D380" s="46" t="s">
        <v>444</v>
      </c>
      <c r="E380" s="257">
        <v>2230</v>
      </c>
      <c r="F380" s="257"/>
      <c r="G380" s="257"/>
      <c r="H380" s="257"/>
      <c r="I380" s="222">
        <f t="shared" si="112"/>
        <v>2230</v>
      </c>
      <c r="J380" s="338"/>
      <c r="K380" s="338"/>
    </row>
    <row r="381" spans="1:11" ht="15.75" x14ac:dyDescent="0.25">
      <c r="A381" s="156">
        <v>111</v>
      </c>
      <c r="B381" s="157"/>
      <c r="C381" s="21">
        <v>625003</v>
      </c>
      <c r="D381" s="46" t="s">
        <v>445</v>
      </c>
      <c r="E381" s="257">
        <v>112</v>
      </c>
      <c r="F381" s="257"/>
      <c r="G381" s="257"/>
      <c r="H381" s="257"/>
      <c r="I381" s="222">
        <f t="shared" si="112"/>
        <v>112</v>
      </c>
      <c r="J381" s="338"/>
      <c r="K381" s="338"/>
    </row>
    <row r="382" spans="1:11" ht="15.75" x14ac:dyDescent="0.25">
      <c r="A382" s="156">
        <v>111</v>
      </c>
      <c r="B382" s="157"/>
      <c r="C382" s="21">
        <v>625004</v>
      </c>
      <c r="D382" s="46" t="s">
        <v>446</v>
      </c>
      <c r="E382" s="257">
        <v>418</v>
      </c>
      <c r="F382" s="257"/>
      <c r="G382" s="257"/>
      <c r="H382" s="257"/>
      <c r="I382" s="222">
        <f t="shared" si="112"/>
        <v>418</v>
      </c>
      <c r="J382" s="338"/>
      <c r="K382" s="338"/>
    </row>
    <row r="383" spans="1:11" ht="15.75" x14ac:dyDescent="0.25">
      <c r="A383" s="156">
        <v>111</v>
      </c>
      <c r="B383" s="157"/>
      <c r="C383" s="21">
        <v>625005</v>
      </c>
      <c r="D383" s="46" t="s">
        <v>447</v>
      </c>
      <c r="E383" s="257">
        <v>139</v>
      </c>
      <c r="F383" s="257"/>
      <c r="G383" s="257"/>
      <c r="H383" s="257"/>
      <c r="I383" s="222">
        <f t="shared" si="112"/>
        <v>139</v>
      </c>
      <c r="J383" s="338"/>
      <c r="K383" s="338"/>
    </row>
    <row r="384" spans="1:11" ht="15.75" x14ac:dyDescent="0.25">
      <c r="A384" s="156"/>
      <c r="B384" s="157"/>
      <c r="C384" s="21">
        <v>625006</v>
      </c>
      <c r="D384" s="46" t="s">
        <v>566</v>
      </c>
      <c r="E384" s="257">
        <v>50</v>
      </c>
      <c r="F384" s="257"/>
      <c r="G384" s="257"/>
      <c r="H384" s="257"/>
      <c r="I384" s="222">
        <f t="shared" si="112"/>
        <v>50</v>
      </c>
      <c r="J384" s="338"/>
      <c r="K384" s="338"/>
    </row>
    <row r="385" spans="1:11" ht="15.75" x14ac:dyDescent="0.25">
      <c r="A385" s="156">
        <v>111</v>
      </c>
      <c r="B385" s="157"/>
      <c r="C385" s="21">
        <v>625007</v>
      </c>
      <c r="D385" s="64" t="s">
        <v>448</v>
      </c>
      <c r="E385" s="257">
        <v>661</v>
      </c>
      <c r="F385" s="257"/>
      <c r="G385" s="257"/>
      <c r="H385" s="257"/>
      <c r="I385" s="222">
        <f t="shared" si="112"/>
        <v>661</v>
      </c>
      <c r="J385" s="338"/>
      <c r="K385" s="338"/>
    </row>
    <row r="386" spans="1:11" ht="15.75" x14ac:dyDescent="0.25">
      <c r="A386" s="156">
        <v>111</v>
      </c>
      <c r="B386" s="157"/>
      <c r="C386" s="21">
        <v>627000</v>
      </c>
      <c r="D386" s="64" t="s">
        <v>449</v>
      </c>
      <c r="E386" s="257">
        <v>0</v>
      </c>
      <c r="F386" s="257"/>
      <c r="G386" s="257"/>
      <c r="H386" s="257"/>
      <c r="I386" s="222">
        <f t="shared" si="112"/>
        <v>0</v>
      </c>
      <c r="J386" s="338"/>
      <c r="K386" s="338"/>
    </row>
    <row r="387" spans="1:11" ht="15.75" x14ac:dyDescent="0.25">
      <c r="A387" s="158">
        <v>111</v>
      </c>
      <c r="B387" s="159" t="s">
        <v>521</v>
      </c>
      <c r="C387" s="161"/>
      <c r="D387" s="160" t="s">
        <v>146</v>
      </c>
      <c r="E387" s="258">
        <f t="shared" ref="E387:I387" si="113">SUM(E377:E386)</f>
        <v>19117</v>
      </c>
      <c r="F387" s="258">
        <f t="shared" si="113"/>
        <v>0</v>
      </c>
      <c r="G387" s="258">
        <f t="shared" si="113"/>
        <v>0</v>
      </c>
      <c r="H387" s="258">
        <f t="shared" si="113"/>
        <v>0</v>
      </c>
      <c r="I387" s="258">
        <f t="shared" si="113"/>
        <v>19117</v>
      </c>
      <c r="J387" s="354"/>
      <c r="K387" s="354"/>
    </row>
    <row r="388" spans="1:11" ht="15.75" x14ac:dyDescent="0.25">
      <c r="A388" s="156">
        <v>111</v>
      </c>
      <c r="B388" s="157"/>
      <c r="C388" s="156">
        <v>637014</v>
      </c>
      <c r="D388" s="184" t="s">
        <v>295</v>
      </c>
      <c r="E388" s="257">
        <v>900</v>
      </c>
      <c r="F388" s="257"/>
      <c r="G388" s="257"/>
      <c r="H388" s="257"/>
      <c r="I388" s="222">
        <f>E388+F388</f>
        <v>900</v>
      </c>
      <c r="J388" s="338"/>
      <c r="K388" s="338"/>
    </row>
    <row r="389" spans="1:11" ht="15.75" x14ac:dyDescent="0.25">
      <c r="A389" s="156">
        <v>111</v>
      </c>
      <c r="B389" s="157"/>
      <c r="C389" s="156">
        <v>637016</v>
      </c>
      <c r="D389" s="184" t="s">
        <v>318</v>
      </c>
      <c r="E389" s="257">
        <v>250</v>
      </c>
      <c r="F389" s="257"/>
      <c r="G389" s="257"/>
      <c r="H389" s="257"/>
      <c r="I389" s="222">
        <f>E389+F389</f>
        <v>250</v>
      </c>
      <c r="J389" s="338"/>
      <c r="K389" s="338"/>
    </row>
    <row r="390" spans="1:11" ht="15.75" x14ac:dyDescent="0.25">
      <c r="A390" s="156"/>
      <c r="B390" s="157"/>
      <c r="C390" s="156">
        <v>642015</v>
      </c>
      <c r="D390" s="184" t="s">
        <v>568</v>
      </c>
      <c r="E390" s="257">
        <v>100</v>
      </c>
      <c r="F390" s="257"/>
      <c r="G390" s="257"/>
      <c r="H390" s="257"/>
      <c r="I390" s="222">
        <f>E390+F390</f>
        <v>100</v>
      </c>
      <c r="J390" s="338"/>
      <c r="K390" s="338"/>
    </row>
    <row r="391" spans="1:11" ht="15.75" x14ac:dyDescent="0.25">
      <c r="A391" s="156">
        <v>41</v>
      </c>
      <c r="B391" s="157"/>
      <c r="C391" s="156">
        <v>633010</v>
      </c>
      <c r="D391" s="184" t="s">
        <v>424</v>
      </c>
      <c r="E391" s="300">
        <v>300</v>
      </c>
      <c r="F391" s="257"/>
      <c r="G391" s="257"/>
      <c r="H391" s="257"/>
      <c r="I391" s="222">
        <f>E391+F391</f>
        <v>300</v>
      </c>
      <c r="J391" s="338"/>
      <c r="K391" s="338"/>
    </row>
    <row r="392" spans="1:11" ht="15.75" x14ac:dyDescent="0.25">
      <c r="A392" s="100"/>
      <c r="B392" s="7"/>
      <c r="C392" s="65"/>
      <c r="D392" s="183" t="s">
        <v>132</v>
      </c>
      <c r="E392" s="231">
        <f>SUM(E388:E391)</f>
        <v>1550</v>
      </c>
      <c r="F392" s="231">
        <f t="shared" ref="F392:H392" si="114">SUM(F388:F391)</f>
        <v>0</v>
      </c>
      <c r="G392" s="231">
        <f t="shared" si="114"/>
        <v>0</v>
      </c>
      <c r="H392" s="231">
        <f t="shared" si="114"/>
        <v>0</v>
      </c>
      <c r="I392" s="231">
        <f t="shared" ref="I392" si="115">SUM(I388:I391)</f>
        <v>1550</v>
      </c>
      <c r="J392" s="339"/>
      <c r="K392" s="339"/>
    </row>
    <row r="393" spans="1:11" x14ac:dyDescent="0.25">
      <c r="A393" s="53" t="s">
        <v>10</v>
      </c>
      <c r="B393" s="53" t="s">
        <v>0</v>
      </c>
      <c r="C393" s="53" t="s">
        <v>1</v>
      </c>
      <c r="D393" s="53" t="s">
        <v>2</v>
      </c>
      <c r="E393" s="217" t="str">
        <f>E365</f>
        <v>Rok 2022 v €</v>
      </c>
      <c r="F393" s="217" t="str">
        <f t="shared" ref="F393:H393" si="116">F365</f>
        <v>1.úprava</v>
      </c>
      <c r="G393" s="217" t="str">
        <f t="shared" si="116"/>
        <v>2. úprava</v>
      </c>
      <c r="H393" s="217" t="str">
        <f t="shared" si="116"/>
        <v>3. úprava</v>
      </c>
      <c r="I393" s="217" t="s">
        <v>377</v>
      </c>
      <c r="J393" s="297"/>
      <c r="K393" s="297"/>
    </row>
    <row r="394" spans="1:11" ht="15.75" x14ac:dyDescent="0.25">
      <c r="A394" s="61" t="s">
        <v>21</v>
      </c>
      <c r="B394" s="61" t="s">
        <v>27</v>
      </c>
      <c r="C394" s="125" t="s">
        <v>210</v>
      </c>
      <c r="D394" s="114" t="s">
        <v>264</v>
      </c>
      <c r="E394" s="254">
        <f t="shared" ref="E394:I394" si="117">E405+E411+E419</f>
        <v>19635</v>
      </c>
      <c r="F394" s="254">
        <f t="shared" si="117"/>
        <v>0</v>
      </c>
      <c r="G394" s="254">
        <f t="shared" si="117"/>
        <v>0</v>
      </c>
      <c r="H394" s="254">
        <f t="shared" si="117"/>
        <v>0</v>
      </c>
      <c r="I394" s="254">
        <f t="shared" si="117"/>
        <v>19635</v>
      </c>
      <c r="J394" s="353"/>
      <c r="K394" s="353"/>
    </row>
    <row r="395" spans="1:11" ht="15.75" x14ac:dyDescent="0.25">
      <c r="A395" s="126" t="s">
        <v>21</v>
      </c>
      <c r="B395" s="308"/>
      <c r="C395" s="21">
        <v>611000</v>
      </c>
      <c r="D395" s="46" t="s">
        <v>440</v>
      </c>
      <c r="E395" s="255">
        <v>9500</v>
      </c>
      <c r="F395" s="255"/>
      <c r="G395" s="255"/>
      <c r="H395" s="255"/>
      <c r="I395" s="222">
        <f t="shared" ref="I395:I404" si="118">E395+F395</f>
        <v>9500</v>
      </c>
      <c r="J395" s="338"/>
      <c r="K395" s="338"/>
    </row>
    <row r="396" spans="1:11" ht="15.75" x14ac:dyDescent="0.25">
      <c r="A396" s="126" t="s">
        <v>21</v>
      </c>
      <c r="B396" s="308"/>
      <c r="C396" s="21">
        <v>612001</v>
      </c>
      <c r="D396" s="46" t="s">
        <v>551</v>
      </c>
      <c r="E396" s="255">
        <v>1300</v>
      </c>
      <c r="F396" s="255"/>
      <c r="G396" s="255"/>
      <c r="H396" s="255"/>
      <c r="I396" s="222">
        <f t="shared" si="118"/>
        <v>1300</v>
      </c>
      <c r="J396" s="338"/>
      <c r="K396" s="338"/>
    </row>
    <row r="397" spans="1:11" ht="15.75" x14ac:dyDescent="0.25">
      <c r="A397" s="126" t="s">
        <v>21</v>
      </c>
      <c r="B397" s="308"/>
      <c r="C397" s="21">
        <v>623000</v>
      </c>
      <c r="D397" s="46" t="s">
        <v>491</v>
      </c>
      <c r="E397" s="255">
        <v>1125</v>
      </c>
      <c r="F397" s="255"/>
      <c r="G397" s="255"/>
      <c r="H397" s="255"/>
      <c r="I397" s="222">
        <f t="shared" si="118"/>
        <v>1125</v>
      </c>
      <c r="J397" s="338"/>
      <c r="K397" s="338"/>
    </row>
    <row r="398" spans="1:11" ht="15.75" x14ac:dyDescent="0.25">
      <c r="A398" s="126" t="s">
        <v>21</v>
      </c>
      <c r="B398" s="308"/>
      <c r="C398" s="21">
        <v>625001</v>
      </c>
      <c r="D398" s="46" t="s">
        <v>443</v>
      </c>
      <c r="E398" s="255">
        <v>180</v>
      </c>
      <c r="F398" s="255"/>
      <c r="G398" s="255"/>
      <c r="H398" s="255"/>
      <c r="I398" s="222">
        <f t="shared" si="118"/>
        <v>180</v>
      </c>
      <c r="J398" s="338"/>
      <c r="K398" s="338"/>
    </row>
    <row r="399" spans="1:11" ht="15.75" x14ac:dyDescent="0.25">
      <c r="A399" s="126" t="s">
        <v>21</v>
      </c>
      <c r="B399" s="308"/>
      <c r="C399" s="21">
        <v>625002</v>
      </c>
      <c r="D399" s="46" t="s">
        <v>444</v>
      </c>
      <c r="E399" s="255">
        <v>1580</v>
      </c>
      <c r="F399" s="255"/>
      <c r="G399" s="255"/>
      <c r="H399" s="255"/>
      <c r="I399" s="222">
        <f t="shared" si="118"/>
        <v>1580</v>
      </c>
      <c r="J399" s="338"/>
      <c r="K399" s="338"/>
    </row>
    <row r="400" spans="1:11" ht="15.75" x14ac:dyDescent="0.25">
      <c r="A400" s="126" t="s">
        <v>21</v>
      </c>
      <c r="B400" s="308"/>
      <c r="C400" s="21">
        <v>625003</v>
      </c>
      <c r="D400" s="46" t="s">
        <v>445</v>
      </c>
      <c r="E400" s="255">
        <v>100</v>
      </c>
      <c r="F400" s="255"/>
      <c r="G400" s="255"/>
      <c r="H400" s="255"/>
      <c r="I400" s="222">
        <f t="shared" si="118"/>
        <v>100</v>
      </c>
      <c r="J400" s="338"/>
      <c r="K400" s="338"/>
    </row>
    <row r="401" spans="1:11" ht="15.75" x14ac:dyDescent="0.25">
      <c r="A401" s="126" t="s">
        <v>21</v>
      </c>
      <c r="B401" s="308"/>
      <c r="C401" s="21">
        <v>625004</v>
      </c>
      <c r="D401" s="46" t="s">
        <v>446</v>
      </c>
      <c r="E401" s="255">
        <v>340</v>
      </c>
      <c r="F401" s="255"/>
      <c r="G401" s="255"/>
      <c r="H401" s="255"/>
      <c r="I401" s="222">
        <f t="shared" si="118"/>
        <v>340</v>
      </c>
      <c r="J401" s="338"/>
      <c r="K401" s="338"/>
    </row>
    <row r="402" spans="1:11" ht="15.75" x14ac:dyDescent="0.25">
      <c r="A402" s="126" t="s">
        <v>21</v>
      </c>
      <c r="B402" s="308"/>
      <c r="C402" s="21">
        <v>625005</v>
      </c>
      <c r="D402" s="46" t="s">
        <v>447</v>
      </c>
      <c r="E402" s="255">
        <v>125</v>
      </c>
      <c r="F402" s="255"/>
      <c r="G402" s="255"/>
      <c r="H402" s="255"/>
      <c r="I402" s="222">
        <f t="shared" si="118"/>
        <v>125</v>
      </c>
      <c r="J402" s="338"/>
      <c r="K402" s="338"/>
    </row>
    <row r="403" spans="1:11" x14ac:dyDescent="0.25">
      <c r="A403" s="126" t="s">
        <v>21</v>
      </c>
      <c r="B403" s="21"/>
      <c r="C403" s="21">
        <v>625007</v>
      </c>
      <c r="D403" s="64" t="s">
        <v>448</v>
      </c>
      <c r="E403" s="255">
        <v>535</v>
      </c>
      <c r="F403" s="234"/>
      <c r="G403" s="234"/>
      <c r="H403" s="234"/>
      <c r="I403" s="222">
        <f t="shared" si="118"/>
        <v>535</v>
      </c>
      <c r="J403" s="338"/>
      <c r="K403" s="338"/>
    </row>
    <row r="404" spans="1:11" x14ac:dyDescent="0.25">
      <c r="A404" s="126" t="s">
        <v>21</v>
      </c>
      <c r="B404" s="21"/>
      <c r="C404" s="21">
        <v>627000</v>
      </c>
      <c r="D404" s="310" t="s">
        <v>451</v>
      </c>
      <c r="E404" s="255">
        <v>200</v>
      </c>
      <c r="F404" s="234"/>
      <c r="G404" s="234"/>
      <c r="H404" s="234"/>
      <c r="I404" s="222">
        <f t="shared" si="118"/>
        <v>200</v>
      </c>
      <c r="J404" s="338"/>
      <c r="K404" s="338"/>
    </row>
    <row r="405" spans="1:11" ht="15.75" x14ac:dyDescent="0.25">
      <c r="A405" s="128"/>
      <c r="B405" s="129"/>
      <c r="C405" s="100"/>
      <c r="D405" s="118" t="s">
        <v>146</v>
      </c>
      <c r="E405" s="231">
        <f>SUM(E395:E404)</f>
        <v>14985</v>
      </c>
      <c r="F405" s="231">
        <f t="shared" ref="F405:H405" si="119">SUM(F395:F404)</f>
        <v>0</v>
      </c>
      <c r="G405" s="231">
        <f t="shared" si="119"/>
        <v>0</v>
      </c>
      <c r="H405" s="231">
        <f t="shared" si="119"/>
        <v>0</v>
      </c>
      <c r="I405" s="231">
        <f t="shared" ref="I405" si="120">SUM(I395:I404)</f>
        <v>14985</v>
      </c>
      <c r="J405" s="339"/>
      <c r="K405" s="339"/>
    </row>
    <row r="406" spans="1:11" x14ac:dyDescent="0.25">
      <c r="A406" s="40" t="s">
        <v>21</v>
      </c>
      <c r="B406" s="127"/>
      <c r="C406" s="21">
        <v>632005</v>
      </c>
      <c r="D406" s="115" t="s">
        <v>183</v>
      </c>
      <c r="E406" s="234">
        <v>700</v>
      </c>
      <c r="F406" s="234"/>
      <c r="G406" s="234"/>
      <c r="H406" s="234"/>
      <c r="I406" s="222">
        <f>E406+F406</f>
        <v>700</v>
      </c>
      <c r="J406" s="338"/>
      <c r="K406" s="338"/>
    </row>
    <row r="407" spans="1:11" x14ac:dyDescent="0.25">
      <c r="A407" s="126" t="s">
        <v>21</v>
      </c>
      <c r="B407" s="127"/>
      <c r="C407" s="21">
        <v>632003</v>
      </c>
      <c r="D407" s="115" t="s">
        <v>189</v>
      </c>
      <c r="E407" s="234">
        <v>1200</v>
      </c>
      <c r="F407" s="234"/>
      <c r="G407" s="234"/>
      <c r="H407" s="234"/>
      <c r="I407" s="222">
        <f>E407+F407</f>
        <v>1200</v>
      </c>
      <c r="J407" s="338"/>
      <c r="K407" s="338"/>
    </row>
    <row r="408" spans="1:11" x14ac:dyDescent="0.25">
      <c r="A408" s="40" t="s">
        <v>21</v>
      </c>
      <c r="B408" s="127"/>
      <c r="C408" s="21">
        <v>633006</v>
      </c>
      <c r="D408" s="115" t="s">
        <v>190</v>
      </c>
      <c r="E408" s="234">
        <v>400</v>
      </c>
      <c r="F408" s="234"/>
      <c r="G408" s="234"/>
      <c r="H408" s="234"/>
      <c r="I408" s="222">
        <f>E408+F408</f>
        <v>400</v>
      </c>
      <c r="J408" s="338"/>
      <c r="K408" s="338"/>
    </row>
    <row r="409" spans="1:11" x14ac:dyDescent="0.25">
      <c r="A409" s="126" t="s">
        <v>21</v>
      </c>
      <c r="B409" s="127"/>
      <c r="C409" s="21">
        <v>633009</v>
      </c>
      <c r="D409" s="115" t="s">
        <v>212</v>
      </c>
      <c r="E409" s="234">
        <v>100</v>
      </c>
      <c r="F409" s="234"/>
      <c r="G409" s="234"/>
      <c r="H409" s="234"/>
      <c r="I409" s="222">
        <f>E409+F409</f>
        <v>100</v>
      </c>
      <c r="J409" s="338"/>
      <c r="K409" s="338"/>
    </row>
    <row r="410" spans="1:11" x14ac:dyDescent="0.25">
      <c r="A410" s="126" t="s">
        <v>21</v>
      </c>
      <c r="B410" s="127"/>
      <c r="C410" s="21">
        <v>633016</v>
      </c>
      <c r="D410" s="115" t="s">
        <v>211</v>
      </c>
      <c r="E410" s="234">
        <v>100</v>
      </c>
      <c r="F410" s="234"/>
      <c r="G410" s="234"/>
      <c r="H410" s="234"/>
      <c r="I410" s="222">
        <f>E410+F410</f>
        <v>100</v>
      </c>
      <c r="J410" s="338"/>
      <c r="K410" s="338"/>
    </row>
    <row r="411" spans="1:11" ht="15.75" x14ac:dyDescent="0.25">
      <c r="A411" s="128"/>
      <c r="B411" s="129"/>
      <c r="C411" s="100"/>
      <c r="D411" s="116" t="s">
        <v>185</v>
      </c>
      <c r="E411" s="231">
        <f t="shared" ref="E411:I411" si="121">SUM(E406:E410)</f>
        <v>2500</v>
      </c>
      <c r="F411" s="231">
        <f t="shared" si="121"/>
        <v>0</v>
      </c>
      <c r="G411" s="231">
        <f t="shared" si="121"/>
        <v>0</v>
      </c>
      <c r="H411" s="231">
        <f t="shared" si="121"/>
        <v>0</v>
      </c>
      <c r="I411" s="231">
        <f t="shared" si="121"/>
        <v>2500</v>
      </c>
      <c r="J411" s="339"/>
      <c r="K411" s="339"/>
    </row>
    <row r="412" spans="1:11" x14ac:dyDescent="0.25">
      <c r="A412" s="126" t="s">
        <v>21</v>
      </c>
      <c r="B412" s="127"/>
      <c r="C412" s="21">
        <v>635004</v>
      </c>
      <c r="D412" s="115" t="s">
        <v>213</v>
      </c>
      <c r="E412" s="234">
        <v>100</v>
      </c>
      <c r="F412" s="234"/>
      <c r="G412" s="234"/>
      <c r="H412" s="234"/>
      <c r="I412" s="222">
        <f t="shared" ref="I412:I418" si="122">E412+F412</f>
        <v>100</v>
      </c>
      <c r="J412" s="338"/>
      <c r="K412" s="338"/>
    </row>
    <row r="413" spans="1:11" x14ac:dyDescent="0.25">
      <c r="A413" s="126" t="s">
        <v>21</v>
      </c>
      <c r="B413" s="127"/>
      <c r="C413" s="21">
        <v>636006</v>
      </c>
      <c r="D413" s="115" t="s">
        <v>397</v>
      </c>
      <c r="E413" s="234">
        <v>400</v>
      </c>
      <c r="F413" s="234"/>
      <c r="G413" s="234"/>
      <c r="H413" s="234"/>
      <c r="I413" s="222">
        <f t="shared" si="122"/>
        <v>400</v>
      </c>
      <c r="J413" s="338"/>
      <c r="K413" s="338"/>
    </row>
    <row r="414" spans="1:11" x14ac:dyDescent="0.25">
      <c r="A414" s="126" t="s">
        <v>21</v>
      </c>
      <c r="B414" s="127"/>
      <c r="C414" s="21">
        <v>637001</v>
      </c>
      <c r="D414" s="115" t="s">
        <v>214</v>
      </c>
      <c r="E414" s="234">
        <v>150</v>
      </c>
      <c r="F414" s="234"/>
      <c r="G414" s="234"/>
      <c r="H414" s="234"/>
      <c r="I414" s="222">
        <f t="shared" si="122"/>
        <v>150</v>
      </c>
      <c r="J414" s="338"/>
      <c r="K414" s="338"/>
    </row>
    <row r="415" spans="1:11" x14ac:dyDescent="0.25">
      <c r="A415" s="126" t="s">
        <v>21</v>
      </c>
      <c r="B415" s="127"/>
      <c r="C415" s="21">
        <v>637004</v>
      </c>
      <c r="D415" s="115" t="s">
        <v>381</v>
      </c>
      <c r="E415" s="234">
        <v>800</v>
      </c>
      <c r="F415" s="234"/>
      <c r="G415" s="234"/>
      <c r="H415" s="234"/>
      <c r="I415" s="222">
        <f t="shared" si="122"/>
        <v>800</v>
      </c>
      <c r="J415" s="338"/>
      <c r="K415" s="338"/>
    </row>
    <row r="416" spans="1:11" x14ac:dyDescent="0.25">
      <c r="A416" s="126" t="s">
        <v>21</v>
      </c>
      <c r="B416" s="127"/>
      <c r="C416" s="21">
        <v>637012</v>
      </c>
      <c r="D416" s="115" t="s">
        <v>215</v>
      </c>
      <c r="E416" s="234">
        <v>150</v>
      </c>
      <c r="F416" s="234"/>
      <c r="G416" s="234"/>
      <c r="H416" s="234"/>
      <c r="I416" s="222">
        <f t="shared" si="122"/>
        <v>150</v>
      </c>
      <c r="J416" s="338"/>
      <c r="K416" s="338"/>
    </row>
    <row r="417" spans="1:11" x14ac:dyDescent="0.25">
      <c r="A417" s="126" t="s">
        <v>21</v>
      </c>
      <c r="B417" s="127"/>
      <c r="C417" s="21">
        <v>637014</v>
      </c>
      <c r="D417" s="115" t="s">
        <v>174</v>
      </c>
      <c r="E417" s="234">
        <v>400</v>
      </c>
      <c r="F417" s="234"/>
      <c r="G417" s="234"/>
      <c r="H417" s="234"/>
      <c r="I417" s="222">
        <f t="shared" si="122"/>
        <v>400</v>
      </c>
      <c r="J417" s="338"/>
      <c r="K417" s="338"/>
    </row>
    <row r="418" spans="1:11" x14ac:dyDescent="0.25">
      <c r="A418" s="126" t="s">
        <v>21</v>
      </c>
      <c r="B418" s="127"/>
      <c r="C418" s="21">
        <v>637016</v>
      </c>
      <c r="D418" s="70" t="s">
        <v>130</v>
      </c>
      <c r="E418" s="234">
        <v>150</v>
      </c>
      <c r="F418" s="234"/>
      <c r="G418" s="234"/>
      <c r="H418" s="234"/>
      <c r="I418" s="222">
        <f t="shared" si="122"/>
        <v>150</v>
      </c>
      <c r="J418" s="338"/>
      <c r="K418" s="338"/>
    </row>
    <row r="419" spans="1:11" ht="15.75" x14ac:dyDescent="0.25">
      <c r="A419" s="7"/>
      <c r="B419" s="130"/>
      <c r="C419" s="7"/>
      <c r="D419" s="124" t="s">
        <v>265</v>
      </c>
      <c r="E419" s="231">
        <f t="shared" ref="E419:I419" si="123">SUM(E412:E418)</f>
        <v>2150</v>
      </c>
      <c r="F419" s="231">
        <f t="shared" si="123"/>
        <v>0</v>
      </c>
      <c r="G419" s="231">
        <f t="shared" si="123"/>
        <v>0</v>
      </c>
      <c r="H419" s="231">
        <f t="shared" si="123"/>
        <v>0</v>
      </c>
      <c r="I419" s="231">
        <f t="shared" si="123"/>
        <v>2150</v>
      </c>
      <c r="J419" s="339"/>
      <c r="K419" s="339"/>
    </row>
    <row r="420" spans="1:11" ht="15.75" x14ac:dyDescent="0.25">
      <c r="A420" s="61">
        <v>111</v>
      </c>
      <c r="B420" s="61"/>
      <c r="C420" s="125" t="s">
        <v>210</v>
      </c>
      <c r="D420" s="114" t="s">
        <v>307</v>
      </c>
      <c r="E420" s="251">
        <f t="shared" ref="E420:I420" si="124">SUM(E421:E421)</f>
        <v>8500</v>
      </c>
      <c r="F420" s="251">
        <f t="shared" si="124"/>
        <v>0</v>
      </c>
      <c r="G420" s="251">
        <f t="shared" si="124"/>
        <v>0</v>
      </c>
      <c r="H420" s="251">
        <f t="shared" si="124"/>
        <v>0</v>
      </c>
      <c r="I420" s="251">
        <f t="shared" si="124"/>
        <v>0</v>
      </c>
      <c r="J420" s="351"/>
      <c r="K420" s="351"/>
    </row>
    <row r="421" spans="1:11" x14ac:dyDescent="0.25">
      <c r="A421" s="126">
        <v>111</v>
      </c>
      <c r="B421" s="21"/>
      <c r="C421" s="21">
        <v>611000</v>
      </c>
      <c r="D421" s="115" t="s">
        <v>576</v>
      </c>
      <c r="E421" s="255">
        <v>8500</v>
      </c>
      <c r="F421" s="222"/>
      <c r="G421" s="282"/>
      <c r="H421" s="282"/>
      <c r="I421" s="222"/>
      <c r="J421" s="338"/>
      <c r="K421" s="338"/>
    </row>
    <row r="422" spans="1:11" x14ac:dyDescent="0.25">
      <c r="A422" s="53" t="s">
        <v>10</v>
      </c>
      <c r="B422" s="53" t="s">
        <v>0</v>
      </c>
      <c r="C422" s="53" t="s">
        <v>1</v>
      </c>
      <c r="D422" s="53" t="s">
        <v>2</v>
      </c>
      <c r="E422" s="217" t="str">
        <f>E393</f>
        <v>Rok 2022 v €</v>
      </c>
      <c r="F422" s="217" t="str">
        <f t="shared" ref="F422:H422" si="125">F393</f>
        <v>1.úprava</v>
      </c>
      <c r="G422" s="217" t="str">
        <f t="shared" si="125"/>
        <v>2. úprava</v>
      </c>
      <c r="H422" s="217" t="str">
        <f t="shared" si="125"/>
        <v>3. úprava</v>
      </c>
      <c r="I422" s="217" t="s">
        <v>377</v>
      </c>
      <c r="J422" s="297"/>
      <c r="K422" s="297"/>
    </row>
    <row r="423" spans="1:11" ht="15.75" x14ac:dyDescent="0.25">
      <c r="A423" s="291">
        <v>10</v>
      </c>
      <c r="B423" s="292"/>
      <c r="C423" s="292"/>
      <c r="D423" s="293" t="s">
        <v>404</v>
      </c>
      <c r="E423" s="294">
        <f>E435+E447+E453+E458</f>
        <v>19068</v>
      </c>
      <c r="F423" s="294">
        <f t="shared" ref="F423:I423" si="126">F435+F447+F453+F458</f>
        <v>0</v>
      </c>
      <c r="G423" s="294">
        <f t="shared" si="126"/>
        <v>0</v>
      </c>
      <c r="H423" s="294">
        <f t="shared" si="126"/>
        <v>0</v>
      </c>
      <c r="I423" s="294">
        <f t="shared" si="126"/>
        <v>19068</v>
      </c>
      <c r="J423" s="355"/>
      <c r="K423" s="355"/>
    </row>
    <row r="424" spans="1:11" ht="15.75" x14ac:dyDescent="0.25">
      <c r="A424" s="65"/>
      <c r="B424" s="7"/>
      <c r="C424" s="185" t="s">
        <v>216</v>
      </c>
      <c r="D424" s="93" t="s">
        <v>321</v>
      </c>
      <c r="E424" s="259"/>
      <c r="F424" s="259"/>
      <c r="G424" s="259"/>
      <c r="H424" s="259"/>
      <c r="I424" s="259"/>
      <c r="J424" s="345"/>
      <c r="K424" s="345"/>
    </row>
    <row r="425" spans="1:11" ht="15.75" x14ac:dyDescent="0.25">
      <c r="A425" s="21">
        <v>111</v>
      </c>
      <c r="B425" s="2"/>
      <c r="C425" s="21">
        <v>611000</v>
      </c>
      <c r="D425" s="46" t="s">
        <v>440</v>
      </c>
      <c r="E425" s="302">
        <v>13920</v>
      </c>
      <c r="F425" s="260"/>
      <c r="G425" s="260"/>
      <c r="H425" s="260"/>
      <c r="I425" s="222">
        <f t="shared" ref="I425:I434" si="127">SUM(E425:H425)</f>
        <v>13920</v>
      </c>
      <c r="J425" s="338"/>
      <c r="K425" s="338"/>
    </row>
    <row r="426" spans="1:11" ht="15.75" x14ac:dyDescent="0.25">
      <c r="A426" s="21">
        <v>111</v>
      </c>
      <c r="B426" s="2"/>
      <c r="C426" s="21">
        <v>623000</v>
      </c>
      <c r="D426" s="46" t="s">
        <v>442</v>
      </c>
      <c r="E426" s="302">
        <v>1392</v>
      </c>
      <c r="F426" s="260"/>
      <c r="G426" s="260"/>
      <c r="H426" s="260"/>
      <c r="I426" s="222">
        <f t="shared" si="127"/>
        <v>1392</v>
      </c>
      <c r="J426" s="338"/>
      <c r="K426" s="338"/>
    </row>
    <row r="427" spans="1:11" ht="15.75" x14ac:dyDescent="0.25">
      <c r="A427" s="21">
        <v>111</v>
      </c>
      <c r="B427" s="2"/>
      <c r="C427" s="21">
        <v>625001</v>
      </c>
      <c r="D427" s="46" t="s">
        <v>443</v>
      </c>
      <c r="E427" s="302">
        <v>195</v>
      </c>
      <c r="F427" s="260"/>
      <c r="G427" s="260"/>
      <c r="H427" s="260"/>
      <c r="I427" s="222">
        <f t="shared" si="127"/>
        <v>195</v>
      </c>
      <c r="J427" s="338"/>
      <c r="K427" s="338"/>
    </row>
    <row r="428" spans="1:11" ht="15.75" x14ac:dyDescent="0.25">
      <c r="A428" s="21">
        <v>111</v>
      </c>
      <c r="B428" s="2"/>
      <c r="C428" s="21">
        <v>625002</v>
      </c>
      <c r="D428" s="46" t="s">
        <v>444</v>
      </c>
      <c r="E428" s="302">
        <v>2230</v>
      </c>
      <c r="F428" s="260"/>
      <c r="G428" s="260"/>
      <c r="H428" s="260"/>
      <c r="I428" s="222">
        <f t="shared" si="127"/>
        <v>2230</v>
      </c>
      <c r="J428" s="338"/>
      <c r="K428" s="338"/>
    </row>
    <row r="429" spans="1:11" ht="15.75" x14ac:dyDescent="0.25">
      <c r="A429" s="21">
        <v>111</v>
      </c>
      <c r="B429" s="2"/>
      <c r="C429" s="21">
        <v>625003</v>
      </c>
      <c r="D429" s="46" t="s">
        <v>445</v>
      </c>
      <c r="E429" s="302">
        <v>111</v>
      </c>
      <c r="F429" s="260"/>
      <c r="G429" s="260"/>
      <c r="H429" s="260"/>
      <c r="I429" s="222">
        <f t="shared" si="127"/>
        <v>111</v>
      </c>
      <c r="J429" s="338"/>
      <c r="K429" s="338"/>
    </row>
    <row r="430" spans="1:11" ht="15.75" x14ac:dyDescent="0.25">
      <c r="A430" s="21">
        <v>111</v>
      </c>
      <c r="B430" s="2"/>
      <c r="C430" s="21">
        <v>625004</v>
      </c>
      <c r="D430" s="46" t="s">
        <v>446</v>
      </c>
      <c r="E430" s="302">
        <v>418</v>
      </c>
      <c r="F430" s="260"/>
      <c r="G430" s="260"/>
      <c r="H430" s="260"/>
      <c r="I430" s="222">
        <f t="shared" si="127"/>
        <v>418</v>
      </c>
      <c r="J430" s="338"/>
      <c r="K430" s="338"/>
    </row>
    <row r="431" spans="1:11" ht="15.75" x14ac:dyDescent="0.25">
      <c r="A431" s="21">
        <v>111</v>
      </c>
      <c r="B431" s="2"/>
      <c r="C431" s="21">
        <v>625005</v>
      </c>
      <c r="D431" s="46" t="s">
        <v>447</v>
      </c>
      <c r="E431" s="302">
        <v>140</v>
      </c>
      <c r="F431" s="260"/>
      <c r="G431" s="260"/>
      <c r="H431" s="260"/>
      <c r="I431" s="222">
        <f t="shared" si="127"/>
        <v>140</v>
      </c>
      <c r="J431" s="338"/>
      <c r="K431" s="338"/>
    </row>
    <row r="432" spans="1:11" ht="15.75" x14ac:dyDescent="0.25">
      <c r="A432" s="21"/>
      <c r="B432" s="2"/>
      <c r="C432" s="21">
        <v>625006</v>
      </c>
      <c r="D432" s="46" t="s">
        <v>566</v>
      </c>
      <c r="E432" s="302"/>
      <c r="F432" s="260"/>
      <c r="G432" s="260"/>
      <c r="H432" s="260"/>
      <c r="I432" s="222">
        <f t="shared" si="127"/>
        <v>0</v>
      </c>
      <c r="J432" s="338"/>
      <c r="K432" s="338"/>
    </row>
    <row r="433" spans="1:11" ht="15.75" x14ac:dyDescent="0.25">
      <c r="A433" s="21">
        <v>111</v>
      </c>
      <c r="B433" s="2"/>
      <c r="C433" s="21">
        <v>625007</v>
      </c>
      <c r="D433" s="64" t="s">
        <v>448</v>
      </c>
      <c r="E433" s="302">
        <v>662</v>
      </c>
      <c r="F433" s="260"/>
      <c r="G433" s="260"/>
      <c r="H433" s="260"/>
      <c r="I433" s="222">
        <f t="shared" si="127"/>
        <v>662</v>
      </c>
      <c r="J433" s="338"/>
      <c r="K433" s="338"/>
    </row>
    <row r="434" spans="1:11" ht="15.75" x14ac:dyDescent="0.25">
      <c r="A434" s="21">
        <v>111</v>
      </c>
      <c r="B434" s="2"/>
      <c r="C434" s="21">
        <v>627000</v>
      </c>
      <c r="D434" s="310" t="s">
        <v>451</v>
      </c>
      <c r="E434" s="260"/>
      <c r="F434" s="260"/>
      <c r="G434" s="260"/>
      <c r="H434" s="260"/>
      <c r="I434" s="222">
        <f t="shared" si="127"/>
        <v>0</v>
      </c>
      <c r="J434" s="338"/>
      <c r="K434" s="338"/>
    </row>
    <row r="435" spans="1:11" ht="15.75" x14ac:dyDescent="0.25">
      <c r="A435" s="65"/>
      <c r="B435" s="7"/>
      <c r="C435" s="65"/>
      <c r="D435" s="93" t="s">
        <v>146</v>
      </c>
      <c r="E435" s="259">
        <f>SUM(E425:E434)</f>
        <v>19068</v>
      </c>
      <c r="F435" s="259">
        <f t="shared" ref="F435:I435" si="128">SUM(F425:F434)</f>
        <v>0</v>
      </c>
      <c r="G435" s="259">
        <f t="shared" si="128"/>
        <v>0</v>
      </c>
      <c r="H435" s="259">
        <f t="shared" si="128"/>
        <v>0</v>
      </c>
      <c r="I435" s="259">
        <f t="shared" si="128"/>
        <v>19068</v>
      </c>
      <c r="J435" s="345"/>
      <c r="K435" s="345"/>
    </row>
    <row r="436" spans="1:11" ht="15.75" x14ac:dyDescent="0.25">
      <c r="A436" s="86"/>
      <c r="B436" s="61"/>
      <c r="C436" s="86"/>
      <c r="D436" s="88" t="s">
        <v>588</v>
      </c>
      <c r="E436" s="290">
        <f t="shared" ref="E436:H436" si="129">E447+E453+E458</f>
        <v>0</v>
      </c>
      <c r="F436" s="290">
        <f t="shared" si="129"/>
        <v>0</v>
      </c>
      <c r="G436" s="290">
        <f t="shared" si="129"/>
        <v>0</v>
      </c>
      <c r="H436" s="290">
        <f t="shared" si="129"/>
        <v>0</v>
      </c>
      <c r="I436" s="290">
        <f>I447+I453+I458</f>
        <v>0</v>
      </c>
      <c r="J436" s="356"/>
      <c r="K436" s="356"/>
    </row>
    <row r="437" spans="1:11" ht="15.75" x14ac:dyDescent="0.25">
      <c r="A437" s="21" t="s">
        <v>319</v>
      </c>
      <c r="B437" s="2"/>
      <c r="C437" s="21">
        <v>611000</v>
      </c>
      <c r="D437" s="46" t="s">
        <v>440</v>
      </c>
      <c r="E437" s="303"/>
      <c r="F437" s="223"/>
      <c r="G437" s="223"/>
      <c r="H437" s="223"/>
      <c r="I437" s="222">
        <f t="shared" ref="I437:I446" si="130">E437+F437</f>
        <v>0</v>
      </c>
      <c r="J437" s="338"/>
      <c r="K437" s="338"/>
    </row>
    <row r="438" spans="1:11" ht="15.75" x14ac:dyDescent="0.25">
      <c r="A438" s="21" t="s">
        <v>319</v>
      </c>
      <c r="B438" s="2"/>
      <c r="C438" s="21">
        <v>623000</v>
      </c>
      <c r="D438" s="46" t="s">
        <v>442</v>
      </c>
      <c r="E438" s="303"/>
      <c r="F438" s="223"/>
      <c r="G438" s="223"/>
      <c r="H438" s="223"/>
      <c r="I438" s="222">
        <f t="shared" si="130"/>
        <v>0</v>
      </c>
      <c r="J438" s="338"/>
      <c r="K438" s="338"/>
    </row>
    <row r="439" spans="1:11" ht="15.75" x14ac:dyDescent="0.25">
      <c r="A439" s="21" t="s">
        <v>319</v>
      </c>
      <c r="B439" s="2"/>
      <c r="C439" s="21">
        <v>625001</v>
      </c>
      <c r="D439" s="46" t="s">
        <v>443</v>
      </c>
      <c r="E439" s="303"/>
      <c r="F439" s="223"/>
      <c r="G439" s="223"/>
      <c r="H439" s="223"/>
      <c r="I439" s="222">
        <f t="shared" si="130"/>
        <v>0</v>
      </c>
      <c r="J439" s="338"/>
      <c r="K439" s="338"/>
    </row>
    <row r="440" spans="1:11" ht="15.75" x14ac:dyDescent="0.25">
      <c r="A440" s="21" t="s">
        <v>319</v>
      </c>
      <c r="B440" s="2"/>
      <c r="C440" s="21">
        <v>625002</v>
      </c>
      <c r="D440" s="46" t="s">
        <v>444</v>
      </c>
      <c r="E440" s="303"/>
      <c r="F440" s="223"/>
      <c r="G440" s="223"/>
      <c r="H440" s="223"/>
      <c r="I440" s="222">
        <f t="shared" si="130"/>
        <v>0</v>
      </c>
      <c r="J440" s="338"/>
      <c r="K440" s="338"/>
    </row>
    <row r="441" spans="1:11" ht="15.75" x14ac:dyDescent="0.25">
      <c r="A441" s="21" t="s">
        <v>319</v>
      </c>
      <c r="B441" s="2"/>
      <c r="C441" s="21">
        <v>625003</v>
      </c>
      <c r="D441" s="46" t="s">
        <v>445</v>
      </c>
      <c r="E441" s="303"/>
      <c r="F441" s="223"/>
      <c r="G441" s="223"/>
      <c r="H441" s="223"/>
      <c r="I441" s="222">
        <f t="shared" si="130"/>
        <v>0</v>
      </c>
      <c r="J441" s="338"/>
      <c r="K441" s="338"/>
    </row>
    <row r="442" spans="1:11" ht="15.75" x14ac:dyDescent="0.25">
      <c r="A442" s="21" t="s">
        <v>319</v>
      </c>
      <c r="B442" s="2"/>
      <c r="C442" s="21">
        <v>625004</v>
      </c>
      <c r="D442" s="46" t="s">
        <v>493</v>
      </c>
      <c r="E442" s="303"/>
      <c r="F442" s="223"/>
      <c r="G442" s="223"/>
      <c r="H442" s="223"/>
      <c r="I442" s="222">
        <f t="shared" si="130"/>
        <v>0</v>
      </c>
      <c r="J442" s="338"/>
      <c r="K442" s="338"/>
    </row>
    <row r="443" spans="1:11" ht="15.75" x14ac:dyDescent="0.25">
      <c r="A443" s="21" t="s">
        <v>319</v>
      </c>
      <c r="B443" s="2"/>
      <c r="C443" s="21">
        <v>625005</v>
      </c>
      <c r="D443" s="46" t="s">
        <v>447</v>
      </c>
      <c r="E443" s="303"/>
      <c r="F443" s="223"/>
      <c r="G443" s="223"/>
      <c r="H443" s="223"/>
      <c r="I443" s="222">
        <f t="shared" si="130"/>
        <v>0</v>
      </c>
      <c r="J443" s="338"/>
      <c r="K443" s="338"/>
    </row>
    <row r="444" spans="1:11" ht="15.75" x14ac:dyDescent="0.25">
      <c r="A444" s="21"/>
      <c r="B444" s="2"/>
      <c r="C444" s="21">
        <v>625006</v>
      </c>
      <c r="D444" s="46" t="s">
        <v>566</v>
      </c>
      <c r="E444" s="303"/>
      <c r="F444" s="223"/>
      <c r="G444" s="223"/>
      <c r="H444" s="223"/>
      <c r="I444" s="222">
        <f t="shared" si="130"/>
        <v>0</v>
      </c>
      <c r="J444" s="338"/>
      <c r="K444" s="338"/>
    </row>
    <row r="445" spans="1:11" ht="15.75" x14ac:dyDescent="0.25">
      <c r="A445" s="21" t="s">
        <v>319</v>
      </c>
      <c r="B445" s="2"/>
      <c r="C445" s="21">
        <v>625007</v>
      </c>
      <c r="D445" s="64" t="s">
        <v>448</v>
      </c>
      <c r="E445" s="303"/>
      <c r="F445" s="223"/>
      <c r="G445" s="223"/>
      <c r="H445" s="223"/>
      <c r="I445" s="222">
        <f t="shared" si="130"/>
        <v>0</v>
      </c>
      <c r="J445" s="338"/>
      <c r="K445" s="338"/>
    </row>
    <row r="446" spans="1:11" ht="15.75" x14ac:dyDescent="0.25">
      <c r="A446" s="21"/>
      <c r="B446" s="2"/>
      <c r="C446" s="21"/>
      <c r="D446" s="310"/>
      <c r="E446" s="303"/>
      <c r="F446" s="223"/>
      <c r="G446" s="223"/>
      <c r="H446" s="223"/>
      <c r="I446" s="222">
        <f t="shared" si="130"/>
        <v>0</v>
      </c>
      <c r="J446" s="338"/>
      <c r="K446" s="338"/>
    </row>
    <row r="447" spans="1:11" ht="15.75" x14ac:dyDescent="0.25">
      <c r="A447" s="65"/>
      <c r="B447" s="7"/>
      <c r="C447" s="65"/>
      <c r="D447" s="66" t="s">
        <v>146</v>
      </c>
      <c r="E447" s="239">
        <f>SUM(E437:E446)</f>
        <v>0</v>
      </c>
      <c r="F447" s="239">
        <f t="shared" ref="F447:H447" si="131">SUM(F437:F446)</f>
        <v>0</v>
      </c>
      <c r="G447" s="239">
        <f t="shared" si="131"/>
        <v>0</v>
      </c>
      <c r="H447" s="239">
        <f t="shared" si="131"/>
        <v>0</v>
      </c>
      <c r="I447" s="239">
        <f t="shared" ref="I447" si="132">SUM(I437:I446)</f>
        <v>0</v>
      </c>
      <c r="J447" s="345"/>
      <c r="K447" s="345"/>
    </row>
    <row r="448" spans="1:11" x14ac:dyDescent="0.25">
      <c r="A448" s="126">
        <v>111</v>
      </c>
      <c r="B448" s="127" t="s">
        <v>403</v>
      </c>
      <c r="C448" s="21">
        <v>637014</v>
      </c>
      <c r="D448" s="115" t="s">
        <v>174</v>
      </c>
      <c r="E448" s="234"/>
      <c r="F448" s="234"/>
      <c r="G448" s="234"/>
      <c r="H448" s="234"/>
      <c r="I448" s="222">
        <f>E448+F448</f>
        <v>0</v>
      </c>
      <c r="J448" s="338"/>
      <c r="K448" s="338"/>
    </row>
    <row r="449" spans="1:11" x14ac:dyDescent="0.25">
      <c r="A449" s="126">
        <v>111</v>
      </c>
      <c r="B449" s="127" t="s">
        <v>403</v>
      </c>
      <c r="C449" s="21">
        <v>637016</v>
      </c>
      <c r="D449" s="70" t="s">
        <v>130</v>
      </c>
      <c r="E449" s="234"/>
      <c r="F449" s="234"/>
      <c r="G449" s="234"/>
      <c r="H449" s="234"/>
      <c r="I449" s="222">
        <f>E449+F449</f>
        <v>0</v>
      </c>
      <c r="J449" s="338"/>
      <c r="K449" s="338"/>
    </row>
    <row r="450" spans="1:11" x14ac:dyDescent="0.25">
      <c r="A450" s="126" t="s">
        <v>319</v>
      </c>
      <c r="B450" s="127" t="s">
        <v>425</v>
      </c>
      <c r="C450" s="21">
        <v>637014</v>
      </c>
      <c r="D450" s="115" t="s">
        <v>174</v>
      </c>
      <c r="E450" s="222"/>
      <c r="F450" s="222"/>
      <c r="G450" s="222"/>
      <c r="H450" s="222"/>
      <c r="I450" s="222">
        <f>E450+F450</f>
        <v>0</v>
      </c>
      <c r="J450" s="338"/>
      <c r="K450" s="338"/>
    </row>
    <row r="451" spans="1:11" x14ac:dyDescent="0.25">
      <c r="A451" s="126"/>
      <c r="B451" s="127"/>
      <c r="C451" s="21">
        <v>637015</v>
      </c>
      <c r="D451" s="115" t="s">
        <v>445</v>
      </c>
      <c r="E451" s="222"/>
      <c r="F451" s="222"/>
      <c r="G451" s="222"/>
      <c r="H451" s="222"/>
      <c r="I451" s="222">
        <f>E451+F451</f>
        <v>0</v>
      </c>
      <c r="J451" s="338"/>
      <c r="K451" s="338"/>
    </row>
    <row r="452" spans="1:11" x14ac:dyDescent="0.25">
      <c r="A452" s="126" t="s">
        <v>319</v>
      </c>
      <c r="B452" s="127" t="s">
        <v>425</v>
      </c>
      <c r="C452" s="21">
        <v>637016</v>
      </c>
      <c r="D452" s="70" t="s">
        <v>130</v>
      </c>
      <c r="E452" s="222"/>
      <c r="F452" s="222"/>
      <c r="G452" s="222"/>
      <c r="H452" s="222"/>
      <c r="I452" s="222">
        <f>E452+F452</f>
        <v>0</v>
      </c>
      <c r="J452" s="338"/>
      <c r="K452" s="338"/>
    </row>
    <row r="453" spans="1:11" ht="15.75" x14ac:dyDescent="0.25">
      <c r="A453" s="65"/>
      <c r="B453" s="7"/>
      <c r="C453" s="65"/>
      <c r="D453" s="66" t="s">
        <v>132</v>
      </c>
      <c r="E453" s="239">
        <f>SUM(E448:E452)</f>
        <v>0</v>
      </c>
      <c r="F453" s="239">
        <f t="shared" ref="F453:H453" si="133">SUM(F448:F452)</f>
        <v>0</v>
      </c>
      <c r="G453" s="239">
        <f t="shared" si="133"/>
        <v>0</v>
      </c>
      <c r="H453" s="239">
        <f t="shared" si="133"/>
        <v>0</v>
      </c>
      <c r="I453" s="239">
        <f t="shared" ref="I453" si="134">SUM(I448:I452)</f>
        <v>0</v>
      </c>
      <c r="J453" s="345"/>
      <c r="K453" s="345"/>
    </row>
    <row r="454" spans="1:11" x14ac:dyDescent="0.25">
      <c r="A454" s="37">
        <v>111</v>
      </c>
      <c r="B454" s="23"/>
      <c r="C454" s="37">
        <v>633006</v>
      </c>
      <c r="D454" s="95" t="s">
        <v>320</v>
      </c>
      <c r="E454" s="261"/>
      <c r="F454" s="261"/>
      <c r="G454" s="261"/>
      <c r="H454" s="261"/>
      <c r="I454" s="222">
        <f>E454+F454</f>
        <v>0</v>
      </c>
      <c r="J454" s="338"/>
      <c r="K454" s="338"/>
    </row>
    <row r="455" spans="1:11" x14ac:dyDescent="0.25">
      <c r="A455" s="37">
        <v>111</v>
      </c>
      <c r="B455" s="23"/>
      <c r="C455" s="37"/>
      <c r="D455" s="95" t="s">
        <v>488</v>
      </c>
      <c r="E455" s="261"/>
      <c r="F455" s="261"/>
      <c r="G455" s="261"/>
      <c r="H455" s="261"/>
      <c r="I455" s="222">
        <f>E455+F455</f>
        <v>0</v>
      </c>
      <c r="J455" s="338"/>
      <c r="K455" s="338"/>
    </row>
    <row r="456" spans="1:11" x14ac:dyDescent="0.25">
      <c r="A456" s="37">
        <v>111</v>
      </c>
      <c r="B456" s="23"/>
      <c r="C456" s="37">
        <v>633004</v>
      </c>
      <c r="D456" s="95" t="s">
        <v>486</v>
      </c>
      <c r="E456" s="261"/>
      <c r="F456" s="261"/>
      <c r="G456" s="261"/>
      <c r="H456" s="261"/>
      <c r="I456" s="222">
        <f>E456+F456</f>
        <v>0</v>
      </c>
      <c r="J456" s="338"/>
      <c r="K456" s="338"/>
    </row>
    <row r="457" spans="1:11" x14ac:dyDescent="0.25">
      <c r="A457" s="37">
        <v>111</v>
      </c>
      <c r="B457" s="23"/>
      <c r="C457" s="37">
        <v>633010</v>
      </c>
      <c r="D457" s="95" t="s">
        <v>487</v>
      </c>
      <c r="E457" s="261"/>
      <c r="F457" s="261"/>
      <c r="G457" s="261"/>
      <c r="H457" s="261"/>
      <c r="I457" s="222">
        <f>E457+F457</f>
        <v>0</v>
      </c>
      <c r="J457" s="338"/>
      <c r="K457" s="338"/>
    </row>
    <row r="458" spans="1:11" ht="15" customHeight="1" x14ac:dyDescent="0.25">
      <c r="A458" s="65"/>
      <c r="B458" s="7"/>
      <c r="C458" s="65"/>
      <c r="D458" s="66" t="s">
        <v>320</v>
      </c>
      <c r="E458" s="239">
        <f>SUM(E454:E457)</f>
        <v>0</v>
      </c>
      <c r="F458" s="239">
        <f t="shared" ref="F458:H458" si="135">SUM(F454:F457)</f>
        <v>0</v>
      </c>
      <c r="G458" s="239">
        <f t="shared" si="135"/>
        <v>0</v>
      </c>
      <c r="H458" s="239">
        <f t="shared" si="135"/>
        <v>0</v>
      </c>
      <c r="I458" s="239">
        <f t="shared" ref="I458" si="136">SUM(I454:I457)</f>
        <v>0</v>
      </c>
      <c r="J458" s="345"/>
      <c r="K458" s="345"/>
    </row>
    <row r="459" spans="1:11" ht="18.75" x14ac:dyDescent="0.3">
      <c r="A459" s="54" t="s">
        <v>217</v>
      </c>
      <c r="B459" s="11"/>
      <c r="C459" s="12"/>
      <c r="D459" s="31"/>
      <c r="E459" s="216">
        <f t="shared" ref="E459:I459" si="137">E461+E464+E472+E484+E490+E493+E496+E499+E487+E469+E479</f>
        <v>459890</v>
      </c>
      <c r="F459" s="216">
        <f t="shared" si="137"/>
        <v>0</v>
      </c>
      <c r="G459" s="216">
        <f t="shared" si="137"/>
        <v>0</v>
      </c>
      <c r="H459" s="216">
        <f t="shared" si="137"/>
        <v>0</v>
      </c>
      <c r="I459" s="216">
        <f t="shared" si="137"/>
        <v>464278</v>
      </c>
      <c r="J459" s="341"/>
      <c r="K459" s="341"/>
    </row>
    <row r="460" spans="1:11" x14ac:dyDescent="0.25">
      <c r="A460" s="53" t="s">
        <v>10</v>
      </c>
      <c r="B460" s="53" t="s">
        <v>0</v>
      </c>
      <c r="C460" s="53" t="s">
        <v>1</v>
      </c>
      <c r="D460" s="53" t="s">
        <v>2</v>
      </c>
      <c r="E460" s="217" t="str">
        <f>E422</f>
        <v>Rok 2022 v €</v>
      </c>
      <c r="F460" s="217" t="str">
        <f t="shared" ref="F460:H460" si="138">F422</f>
        <v>1.úprava</v>
      </c>
      <c r="G460" s="217" t="str">
        <f t="shared" si="138"/>
        <v>2. úprava</v>
      </c>
      <c r="H460" s="217" t="str">
        <f t="shared" si="138"/>
        <v>3. úprava</v>
      </c>
      <c r="I460" s="217" t="s">
        <v>377</v>
      </c>
      <c r="J460" s="297"/>
      <c r="K460" s="297"/>
    </row>
    <row r="461" spans="1:11" ht="15.75" x14ac:dyDescent="0.25">
      <c r="A461" s="132"/>
      <c r="B461" s="133"/>
      <c r="C461" s="134" t="s">
        <v>218</v>
      </c>
      <c r="D461" s="135" t="s">
        <v>219</v>
      </c>
      <c r="E461" s="262">
        <f>SUM(E462:E463)</f>
        <v>15000</v>
      </c>
      <c r="F461" s="262">
        <f t="shared" ref="F461:H461" si="139">SUM(F462:F463)</f>
        <v>0</v>
      </c>
      <c r="G461" s="262">
        <f t="shared" si="139"/>
        <v>0</v>
      </c>
      <c r="H461" s="262">
        <f t="shared" si="139"/>
        <v>0</v>
      </c>
      <c r="I461" s="262">
        <f t="shared" ref="I461" si="140">SUM(I462:I463)</f>
        <v>15000</v>
      </c>
      <c r="J461" s="357"/>
      <c r="K461" s="357"/>
    </row>
    <row r="462" spans="1:11" ht="15.75" x14ac:dyDescent="0.25">
      <c r="A462" s="111">
        <v>41</v>
      </c>
      <c r="B462" s="165"/>
      <c r="C462" s="175">
        <v>711001</v>
      </c>
      <c r="D462" s="32" t="s">
        <v>362</v>
      </c>
      <c r="E462" s="226">
        <v>15000</v>
      </c>
      <c r="F462" s="226"/>
      <c r="G462" s="226"/>
      <c r="H462" s="226"/>
      <c r="I462" s="222">
        <f>E462+F462</f>
        <v>15000</v>
      </c>
      <c r="J462" s="338"/>
      <c r="K462" s="338"/>
    </row>
    <row r="463" spans="1:11" x14ac:dyDescent="0.25">
      <c r="A463" s="136">
        <v>41</v>
      </c>
      <c r="B463" s="98"/>
      <c r="C463" s="136">
        <v>716000</v>
      </c>
      <c r="D463" s="32" t="s">
        <v>361</v>
      </c>
      <c r="E463" s="263">
        <v>0</v>
      </c>
      <c r="F463" s="263"/>
      <c r="G463" s="263"/>
      <c r="H463" s="263"/>
      <c r="I463" s="222">
        <f>E463+F463</f>
        <v>0</v>
      </c>
      <c r="J463" s="338"/>
      <c r="K463" s="338"/>
    </row>
    <row r="464" spans="1:11" ht="15.75" x14ac:dyDescent="0.25">
      <c r="A464" s="137"/>
      <c r="B464" s="133"/>
      <c r="C464" s="134" t="s">
        <v>144</v>
      </c>
      <c r="D464" s="138" t="s">
        <v>275</v>
      </c>
      <c r="E464" s="262">
        <f>SUM(E465:E468)</f>
        <v>42000</v>
      </c>
      <c r="F464" s="262">
        <f t="shared" ref="F464:H464" si="141">SUM(F465:F468)</f>
        <v>0</v>
      </c>
      <c r="G464" s="262">
        <f t="shared" si="141"/>
        <v>0</v>
      </c>
      <c r="H464" s="262">
        <f t="shared" si="141"/>
        <v>0</v>
      </c>
      <c r="I464" s="262">
        <f t="shared" ref="I464" si="142">SUM(I465:I468)</f>
        <v>42000</v>
      </c>
      <c r="J464" s="357"/>
      <c r="K464" s="357"/>
    </row>
    <row r="465" spans="1:11" x14ac:dyDescent="0.25">
      <c r="A465" s="21">
        <v>41</v>
      </c>
      <c r="B465" s="98"/>
      <c r="C465" s="21">
        <v>717001</v>
      </c>
      <c r="D465" s="19" t="s">
        <v>285</v>
      </c>
      <c r="E465" s="384">
        <v>20000</v>
      </c>
      <c r="F465" s="222"/>
      <c r="G465" s="222"/>
      <c r="H465" s="222"/>
      <c r="I465" s="222">
        <f>E465+F465</f>
        <v>20000</v>
      </c>
      <c r="J465" s="338"/>
      <c r="K465" s="338"/>
    </row>
    <row r="466" spans="1:11" x14ac:dyDescent="0.25">
      <c r="A466" s="21">
        <v>111</v>
      </c>
      <c r="B466" s="98"/>
      <c r="C466" s="21" t="s">
        <v>476</v>
      </c>
      <c r="D466" s="19" t="s">
        <v>477</v>
      </c>
      <c r="E466" s="270">
        <v>17000</v>
      </c>
      <c r="F466" s="222"/>
      <c r="G466" s="222"/>
      <c r="H466" s="222"/>
      <c r="I466" s="222">
        <f>E466+F466</f>
        <v>17000</v>
      </c>
      <c r="J466" s="338"/>
      <c r="K466" s="338"/>
    </row>
    <row r="467" spans="1:11" x14ac:dyDescent="0.25">
      <c r="A467" s="21">
        <v>41</v>
      </c>
      <c r="B467" s="98"/>
      <c r="C467" s="21"/>
      <c r="D467" s="19" t="s">
        <v>572</v>
      </c>
      <c r="E467" s="270">
        <v>5000</v>
      </c>
      <c r="F467" s="222"/>
      <c r="G467" s="222"/>
      <c r="H467" s="222"/>
      <c r="I467" s="222">
        <f>E467+F467</f>
        <v>5000</v>
      </c>
      <c r="J467" s="338"/>
      <c r="K467" s="338"/>
    </row>
    <row r="468" spans="1:11" x14ac:dyDescent="0.25">
      <c r="A468" s="21">
        <v>41</v>
      </c>
      <c r="B468" s="98"/>
      <c r="C468" s="37" t="s">
        <v>407</v>
      </c>
      <c r="D468" s="19" t="s">
        <v>406</v>
      </c>
      <c r="E468" s="270">
        <v>0</v>
      </c>
      <c r="F468" s="222"/>
      <c r="G468" s="222"/>
      <c r="H468" s="222"/>
      <c r="I468" s="222">
        <f>E468+F468</f>
        <v>0</v>
      </c>
      <c r="J468" s="338"/>
      <c r="K468" s="338"/>
    </row>
    <row r="469" spans="1:11" ht="15.75" x14ac:dyDescent="0.25">
      <c r="A469" s="186"/>
      <c r="B469" s="133"/>
      <c r="C469" s="134" t="s">
        <v>139</v>
      </c>
      <c r="D469" s="138" t="s">
        <v>473</v>
      </c>
      <c r="E469" s="318">
        <f>E470+E471</f>
        <v>0</v>
      </c>
      <c r="F469" s="318">
        <f t="shared" ref="F469:H469" si="143">F470+F471</f>
        <v>0</v>
      </c>
      <c r="G469" s="318">
        <f t="shared" si="143"/>
        <v>0</v>
      </c>
      <c r="H469" s="318">
        <f t="shared" si="143"/>
        <v>0</v>
      </c>
      <c r="I469" s="318">
        <f t="shared" ref="I469" si="144">I470+I471</f>
        <v>0</v>
      </c>
      <c r="J469" s="358"/>
      <c r="K469" s="358"/>
    </row>
    <row r="470" spans="1:11" x14ac:dyDescent="0.25">
      <c r="A470" s="21">
        <v>111</v>
      </c>
      <c r="B470" s="98"/>
      <c r="C470" s="37">
        <v>717002</v>
      </c>
      <c r="D470" s="19" t="s">
        <v>474</v>
      </c>
      <c r="E470" s="270">
        <v>0</v>
      </c>
      <c r="F470" s="222"/>
      <c r="G470" s="222"/>
      <c r="H470" s="222"/>
      <c r="I470" s="222">
        <f>SUM(E470:H470)</f>
        <v>0</v>
      </c>
      <c r="J470" s="338"/>
      <c r="K470" s="338"/>
    </row>
    <row r="471" spans="1:11" x14ac:dyDescent="0.25">
      <c r="A471" s="21">
        <v>41</v>
      </c>
      <c r="B471" s="98"/>
      <c r="C471" s="37">
        <v>717002</v>
      </c>
      <c r="D471" s="19" t="s">
        <v>475</v>
      </c>
      <c r="E471" s="270">
        <v>0</v>
      </c>
      <c r="F471" s="222"/>
      <c r="G471" s="222"/>
      <c r="H471" s="222"/>
      <c r="I471" s="222">
        <f>SUM(E471:H471)</f>
        <v>0</v>
      </c>
      <c r="J471" s="338"/>
      <c r="K471" s="338"/>
    </row>
    <row r="472" spans="1:11" ht="15.75" x14ac:dyDescent="0.25">
      <c r="A472" s="137"/>
      <c r="B472" s="133"/>
      <c r="C472" s="134" t="s">
        <v>156</v>
      </c>
      <c r="D472" s="138" t="s">
        <v>157</v>
      </c>
      <c r="E472" s="262">
        <f t="shared" ref="E472:I472" si="145">SUM(E473:E478)</f>
        <v>138000</v>
      </c>
      <c r="F472" s="262">
        <f t="shared" si="145"/>
        <v>0</v>
      </c>
      <c r="G472" s="262">
        <f t="shared" si="145"/>
        <v>0</v>
      </c>
      <c r="H472" s="262">
        <f t="shared" si="145"/>
        <v>0</v>
      </c>
      <c r="I472" s="262">
        <f t="shared" si="145"/>
        <v>138000</v>
      </c>
      <c r="J472" s="357"/>
      <c r="K472" s="357"/>
    </row>
    <row r="473" spans="1:11" x14ac:dyDescent="0.25">
      <c r="A473" s="37">
        <v>111</v>
      </c>
      <c r="B473" s="165"/>
      <c r="C473" s="175">
        <v>717001</v>
      </c>
      <c r="D473" s="23" t="s">
        <v>328</v>
      </c>
      <c r="E473" s="299">
        <v>108000</v>
      </c>
      <c r="F473" s="226"/>
      <c r="G473" s="252"/>
      <c r="H473" s="252"/>
      <c r="I473" s="222">
        <f>E473+F473</f>
        <v>108000</v>
      </c>
      <c r="J473" s="338"/>
      <c r="K473" s="338"/>
    </row>
    <row r="474" spans="1:11" x14ac:dyDescent="0.25">
      <c r="A474" s="37" t="s">
        <v>542</v>
      </c>
      <c r="B474" s="165"/>
      <c r="C474" s="175"/>
      <c r="D474" s="23"/>
      <c r="E474" s="270"/>
      <c r="F474" s="226"/>
      <c r="G474" s="252"/>
      <c r="H474" s="252"/>
      <c r="I474" s="222"/>
      <c r="J474" s="338"/>
      <c r="K474" s="338"/>
    </row>
    <row r="475" spans="1:11" x14ac:dyDescent="0.25">
      <c r="A475" s="37" t="s">
        <v>543</v>
      </c>
      <c r="B475" s="165"/>
      <c r="C475" s="175"/>
      <c r="D475" s="23"/>
      <c r="E475" s="270"/>
      <c r="F475" s="226"/>
      <c r="G475" s="252"/>
      <c r="H475" s="252"/>
      <c r="I475" s="222"/>
      <c r="J475" s="338"/>
      <c r="K475" s="338"/>
    </row>
    <row r="476" spans="1:11" x14ac:dyDescent="0.25">
      <c r="A476" s="37">
        <v>41</v>
      </c>
      <c r="B476" s="165"/>
      <c r="C476" s="175">
        <v>717001</v>
      </c>
      <c r="D476" s="23" t="s">
        <v>330</v>
      </c>
      <c r="E476" s="270">
        <v>30000</v>
      </c>
      <c r="F476" s="226"/>
      <c r="G476" s="252"/>
      <c r="H476" s="252"/>
      <c r="I476" s="222">
        <f t="shared" ref="I476:I478" si="146">E476+F476</f>
        <v>30000</v>
      </c>
      <c r="J476" s="338"/>
      <c r="K476" s="338"/>
    </row>
    <row r="477" spans="1:11" x14ac:dyDescent="0.25">
      <c r="A477" s="37">
        <v>111</v>
      </c>
      <c r="B477" s="165"/>
      <c r="C477" s="304" t="s">
        <v>482</v>
      </c>
      <c r="D477" s="48" t="s">
        <v>480</v>
      </c>
      <c r="E477" s="306">
        <v>0</v>
      </c>
      <c r="F477" s="226">
        <v>0</v>
      </c>
      <c r="G477" s="226"/>
      <c r="H477" s="226"/>
      <c r="I477" s="222">
        <f t="shared" si="146"/>
        <v>0</v>
      </c>
      <c r="J477" s="338"/>
      <c r="K477" s="338"/>
    </row>
    <row r="478" spans="1:11" x14ac:dyDescent="0.25">
      <c r="A478" s="37">
        <v>41</v>
      </c>
      <c r="B478" s="165"/>
      <c r="C478" s="304" t="s">
        <v>482</v>
      </c>
      <c r="D478" s="48" t="s">
        <v>481</v>
      </c>
      <c r="E478" s="306">
        <v>0</v>
      </c>
      <c r="F478" s="226">
        <v>0</v>
      </c>
      <c r="G478" s="226"/>
      <c r="H478" s="226"/>
      <c r="I478" s="222">
        <f t="shared" si="146"/>
        <v>0</v>
      </c>
      <c r="J478" s="338"/>
      <c r="K478" s="338"/>
    </row>
    <row r="479" spans="1:11" ht="15.75" x14ac:dyDescent="0.25">
      <c r="A479" s="186"/>
      <c r="B479" s="133"/>
      <c r="C479" s="187" t="s">
        <v>192</v>
      </c>
      <c r="D479" s="375" t="s">
        <v>193</v>
      </c>
      <c r="E479" s="327"/>
      <c r="F479" s="262">
        <f>F483+F480+F481</f>
        <v>0</v>
      </c>
      <c r="G479" s="262">
        <f t="shared" ref="G479:I479" si="147">G483+G480+G481</f>
        <v>0</v>
      </c>
      <c r="H479" s="262">
        <f t="shared" si="147"/>
        <v>0</v>
      </c>
      <c r="I479" s="262">
        <f t="shared" si="147"/>
        <v>4388</v>
      </c>
      <c r="J479" s="359"/>
      <c r="K479" s="359"/>
    </row>
    <row r="480" spans="1:11" x14ac:dyDescent="0.25">
      <c r="A480" s="40">
        <v>41</v>
      </c>
      <c r="B480" s="320"/>
      <c r="C480" s="304">
        <v>713004</v>
      </c>
      <c r="D480" s="48" t="s">
        <v>564</v>
      </c>
      <c r="E480" s="306"/>
      <c r="F480" s="226"/>
      <c r="G480" s="316"/>
      <c r="H480" s="316"/>
      <c r="I480" s="222">
        <f>E480+F480</f>
        <v>0</v>
      </c>
      <c r="J480" s="359"/>
      <c r="K480" s="359"/>
    </row>
    <row r="481" spans="1:11" x14ac:dyDescent="0.25">
      <c r="A481" s="40">
        <v>41</v>
      </c>
      <c r="B481" s="320"/>
      <c r="C481" s="304">
        <v>717002</v>
      </c>
      <c r="D481" s="48" t="s">
        <v>565</v>
      </c>
      <c r="E481" s="306"/>
      <c r="F481" s="226"/>
      <c r="G481" s="316"/>
      <c r="H481" s="316"/>
      <c r="I481" s="222">
        <f>E481+F481</f>
        <v>0</v>
      </c>
      <c r="J481" s="359"/>
      <c r="K481" s="359"/>
    </row>
    <row r="482" spans="1:11" x14ac:dyDescent="0.25">
      <c r="A482" s="40" t="s">
        <v>43</v>
      </c>
      <c r="B482" s="320"/>
      <c r="C482" s="304"/>
      <c r="D482" s="48" t="s">
        <v>589</v>
      </c>
      <c r="E482" s="306">
        <v>24863</v>
      </c>
      <c r="F482" s="226"/>
      <c r="G482" s="316"/>
      <c r="H482" s="316"/>
      <c r="I482" s="222">
        <f>E482+F482</f>
        <v>24863</v>
      </c>
      <c r="J482" s="359"/>
      <c r="K482" s="359"/>
    </row>
    <row r="483" spans="1:11" x14ac:dyDescent="0.25">
      <c r="A483" s="37">
        <v>41</v>
      </c>
      <c r="B483" s="165"/>
      <c r="C483" s="304"/>
      <c r="D483" s="48" t="s">
        <v>590</v>
      </c>
      <c r="E483" s="306">
        <v>4388</v>
      </c>
      <c r="F483" s="226"/>
      <c r="G483" s="252"/>
      <c r="H483" s="252"/>
      <c r="I483" s="222">
        <f>E483+F483</f>
        <v>4388</v>
      </c>
      <c r="J483" s="338"/>
      <c r="K483" s="338"/>
    </row>
    <row r="484" spans="1:11" ht="15.75" x14ac:dyDescent="0.25">
      <c r="A484" s="137"/>
      <c r="B484" s="133"/>
      <c r="C484" s="187" t="s">
        <v>176</v>
      </c>
      <c r="D484" s="138" t="s">
        <v>308</v>
      </c>
      <c r="E484" s="271">
        <f t="shared" ref="E484:I484" si="148">SUM(E485:E486)</f>
        <v>7000</v>
      </c>
      <c r="F484" s="271">
        <f t="shared" si="148"/>
        <v>0</v>
      </c>
      <c r="G484" s="271">
        <f t="shared" si="148"/>
        <v>0</v>
      </c>
      <c r="H484" s="271">
        <f t="shared" si="148"/>
        <v>0</v>
      </c>
      <c r="I484" s="271">
        <f t="shared" si="148"/>
        <v>7000</v>
      </c>
      <c r="J484" s="360"/>
      <c r="K484" s="360"/>
    </row>
    <row r="485" spans="1:11" x14ac:dyDescent="0.25">
      <c r="A485" s="37"/>
      <c r="B485" s="165"/>
      <c r="C485" s="175"/>
      <c r="D485" s="23" t="s">
        <v>571</v>
      </c>
      <c r="E485" s="261">
        <v>7000</v>
      </c>
      <c r="F485" s="226"/>
      <c r="G485" s="252"/>
      <c r="H485" s="252"/>
      <c r="I485" s="222">
        <f>E485+F485</f>
        <v>7000</v>
      </c>
      <c r="J485" s="338"/>
      <c r="K485" s="338"/>
    </row>
    <row r="486" spans="1:11" x14ac:dyDescent="0.25">
      <c r="A486" s="37">
        <v>41</v>
      </c>
      <c r="B486" s="165"/>
      <c r="C486" s="175">
        <v>717003</v>
      </c>
      <c r="D486" s="23" t="s">
        <v>522</v>
      </c>
      <c r="E486" s="261">
        <v>0</v>
      </c>
      <c r="F486" s="226"/>
      <c r="G486" s="261"/>
      <c r="H486" s="261"/>
      <c r="I486" s="222">
        <f>E486+F486</f>
        <v>0</v>
      </c>
      <c r="J486" s="338"/>
      <c r="K486" s="338"/>
    </row>
    <row r="487" spans="1:11" ht="15.75" x14ac:dyDescent="0.25">
      <c r="A487" s="137"/>
      <c r="B487" s="133"/>
      <c r="C487" s="305" t="s">
        <v>431</v>
      </c>
      <c r="D487" s="138" t="s">
        <v>432</v>
      </c>
      <c r="E487" s="271">
        <f>SUM(E488:E489)</f>
        <v>0</v>
      </c>
      <c r="F487" s="271">
        <f t="shared" ref="F487:H487" si="149">SUM(F488:F489)</f>
        <v>0</v>
      </c>
      <c r="G487" s="271">
        <f t="shared" si="149"/>
        <v>0</v>
      </c>
      <c r="H487" s="271">
        <f t="shared" si="149"/>
        <v>0</v>
      </c>
      <c r="I487" s="271">
        <f>E487+F487+G487+H487</f>
        <v>0</v>
      </c>
      <c r="J487" s="360"/>
      <c r="K487" s="360"/>
    </row>
    <row r="488" spans="1:11" x14ac:dyDescent="0.25">
      <c r="A488" s="37">
        <v>111</v>
      </c>
      <c r="B488" s="165"/>
      <c r="C488" s="175">
        <v>717002</v>
      </c>
      <c r="D488" s="23" t="s">
        <v>433</v>
      </c>
      <c r="E488" s="261">
        <v>0</v>
      </c>
      <c r="F488" s="226"/>
      <c r="G488" s="252"/>
      <c r="H488" s="226"/>
      <c r="I488" s="222">
        <f>E488+F488</f>
        <v>0</v>
      </c>
      <c r="J488" s="338"/>
      <c r="K488" s="338"/>
    </row>
    <row r="489" spans="1:11" x14ac:dyDescent="0.25">
      <c r="A489" s="37">
        <v>41</v>
      </c>
      <c r="B489" s="165"/>
      <c r="C489" s="175">
        <v>717002</v>
      </c>
      <c r="D489" s="23" t="s">
        <v>434</v>
      </c>
      <c r="E489" s="261">
        <v>0</v>
      </c>
      <c r="F489" s="226"/>
      <c r="G489" s="252"/>
      <c r="H489" s="226"/>
      <c r="I489" s="222">
        <f>E489+F489</f>
        <v>0</v>
      </c>
      <c r="J489" s="338"/>
      <c r="K489" s="338"/>
    </row>
    <row r="490" spans="1:11" ht="15.75" x14ac:dyDescent="0.25">
      <c r="A490" s="186"/>
      <c r="B490" s="133"/>
      <c r="C490" s="134" t="s">
        <v>172</v>
      </c>
      <c r="D490" s="138" t="s">
        <v>322</v>
      </c>
      <c r="E490" s="271">
        <f>SUM(E491:E492)</f>
        <v>0</v>
      </c>
      <c r="F490" s="271">
        <f>SUM(F491:F492)</f>
        <v>0</v>
      </c>
      <c r="G490" s="271">
        <f>SUM(G491:G492)</f>
        <v>0</v>
      </c>
      <c r="H490" s="271">
        <f>SUM(H491:H492)</f>
        <v>0</v>
      </c>
      <c r="I490" s="271">
        <f>SUM(I491:I492)</f>
        <v>0</v>
      </c>
      <c r="J490" s="360"/>
      <c r="K490" s="360"/>
    </row>
    <row r="491" spans="1:11" x14ac:dyDescent="0.25">
      <c r="A491" s="37">
        <v>41</v>
      </c>
      <c r="B491" s="165"/>
      <c r="C491" s="37">
        <v>717001</v>
      </c>
      <c r="D491" s="23" t="s">
        <v>323</v>
      </c>
      <c r="E491" s="264"/>
      <c r="F491" s="227"/>
      <c r="G491" s="227"/>
      <c r="H491" s="227"/>
      <c r="I491" s="222">
        <f>E491+F491</f>
        <v>0</v>
      </c>
      <c r="J491" s="338"/>
      <c r="K491" s="338"/>
    </row>
    <row r="492" spans="1:11" x14ac:dyDescent="0.25">
      <c r="A492" s="37">
        <v>111</v>
      </c>
      <c r="B492" s="193">
        <v>45</v>
      </c>
      <c r="C492" s="37">
        <v>717001</v>
      </c>
      <c r="D492" s="23" t="s">
        <v>333</v>
      </c>
      <c r="E492" s="264"/>
      <c r="F492" s="227"/>
      <c r="G492" s="227"/>
      <c r="H492" s="227"/>
      <c r="I492" s="222">
        <f>E492+F492</f>
        <v>0</v>
      </c>
      <c r="J492" s="338"/>
      <c r="K492" s="338"/>
    </row>
    <row r="493" spans="1:11" ht="15.75" x14ac:dyDescent="0.25">
      <c r="A493" s="186"/>
      <c r="B493" s="133"/>
      <c r="C493" s="134" t="s">
        <v>198</v>
      </c>
      <c r="D493" s="138" t="s">
        <v>324</v>
      </c>
      <c r="E493" s="271">
        <f>E495+E494</f>
        <v>161150</v>
      </c>
      <c r="F493" s="271">
        <f t="shared" ref="F493:H493" si="150">F495+F494</f>
        <v>0</v>
      </c>
      <c r="G493" s="271">
        <f t="shared" si="150"/>
        <v>0</v>
      </c>
      <c r="H493" s="271">
        <f t="shared" si="150"/>
        <v>0</v>
      </c>
      <c r="I493" s="271">
        <f t="shared" ref="I493" si="151">I495+I494</f>
        <v>161150</v>
      </c>
      <c r="J493" s="360"/>
      <c r="K493" s="360"/>
    </row>
    <row r="494" spans="1:11" x14ac:dyDescent="0.25">
      <c r="A494" s="40">
        <v>111</v>
      </c>
      <c r="B494" s="320"/>
      <c r="C494" s="37">
        <v>717001</v>
      </c>
      <c r="D494" s="18" t="s">
        <v>518</v>
      </c>
      <c r="E494" s="299">
        <v>111150</v>
      </c>
      <c r="F494" s="321"/>
      <c r="G494" s="321"/>
      <c r="H494" s="321"/>
      <c r="I494" s="222">
        <f>E494+F494</f>
        <v>111150</v>
      </c>
      <c r="J494" s="338"/>
      <c r="K494" s="338"/>
    </row>
    <row r="495" spans="1:11" x14ac:dyDescent="0.25">
      <c r="A495" s="37">
        <v>41</v>
      </c>
      <c r="B495" s="165"/>
      <c r="C495" s="322" t="s">
        <v>520</v>
      </c>
      <c r="D495" s="23" t="s">
        <v>518</v>
      </c>
      <c r="E495" s="272">
        <v>50000</v>
      </c>
      <c r="F495" s="227"/>
      <c r="G495" s="227"/>
      <c r="H495" s="227"/>
      <c r="I495" s="222">
        <f>E495+F495</f>
        <v>50000</v>
      </c>
      <c r="J495" s="338"/>
      <c r="K495" s="338"/>
    </row>
    <row r="496" spans="1:11" ht="15.75" x14ac:dyDescent="0.25">
      <c r="A496" s="186"/>
      <c r="B496" s="133"/>
      <c r="C496" s="134" t="s">
        <v>283</v>
      </c>
      <c r="D496" s="138" t="s">
        <v>284</v>
      </c>
      <c r="E496" s="271">
        <f t="shared" ref="E496:I496" si="152">SUM(E497:E498)</f>
        <v>80000</v>
      </c>
      <c r="F496" s="271">
        <f t="shared" si="152"/>
        <v>0</v>
      </c>
      <c r="G496" s="271">
        <f t="shared" si="152"/>
        <v>0</v>
      </c>
      <c r="H496" s="271">
        <f t="shared" si="152"/>
        <v>0</v>
      </c>
      <c r="I496" s="271">
        <f t="shared" si="152"/>
        <v>80000</v>
      </c>
      <c r="J496" s="360"/>
      <c r="K496" s="360"/>
    </row>
    <row r="497" spans="1:11" x14ac:dyDescent="0.25">
      <c r="A497" s="37" t="s">
        <v>43</v>
      </c>
      <c r="B497" s="165"/>
      <c r="C497" s="37">
        <v>717002</v>
      </c>
      <c r="D497" s="23" t="s">
        <v>331</v>
      </c>
      <c r="E497" s="272">
        <v>75000</v>
      </c>
      <c r="F497" s="227"/>
      <c r="G497" s="227"/>
      <c r="H497" s="227"/>
      <c r="I497" s="222">
        <f>E497+F497+G497+H497</f>
        <v>75000</v>
      </c>
      <c r="J497" s="338"/>
      <c r="K497" s="338"/>
    </row>
    <row r="498" spans="1:11" x14ac:dyDescent="0.25">
      <c r="A498" s="37">
        <v>41</v>
      </c>
      <c r="B498" s="165"/>
      <c r="C498" s="37">
        <v>717002</v>
      </c>
      <c r="D498" s="23" t="s">
        <v>373</v>
      </c>
      <c r="E498" s="272">
        <v>5000</v>
      </c>
      <c r="F498" s="227"/>
      <c r="G498" s="227"/>
      <c r="H498" s="227"/>
      <c r="I498" s="222">
        <f>E498+F498+G498+H498</f>
        <v>5000</v>
      </c>
      <c r="J498" s="338"/>
      <c r="K498" s="338"/>
    </row>
    <row r="499" spans="1:11" ht="15.75" x14ac:dyDescent="0.25">
      <c r="A499" s="186"/>
      <c r="B499" s="133"/>
      <c r="C499" s="273" t="s">
        <v>374</v>
      </c>
      <c r="D499" s="138" t="s">
        <v>375</v>
      </c>
      <c r="E499" s="271">
        <f t="shared" ref="E499:I499" si="153">SUM(E500:E503)</f>
        <v>16740</v>
      </c>
      <c r="F499" s="271">
        <f t="shared" si="153"/>
        <v>0</v>
      </c>
      <c r="G499" s="271">
        <f t="shared" si="153"/>
        <v>0</v>
      </c>
      <c r="H499" s="271">
        <f t="shared" si="153"/>
        <v>0</v>
      </c>
      <c r="I499" s="271">
        <f t="shared" si="153"/>
        <v>16740</v>
      </c>
      <c r="J499" s="360"/>
      <c r="K499" s="360"/>
    </row>
    <row r="500" spans="1:11" x14ac:dyDescent="0.25">
      <c r="A500" s="40">
        <v>41</v>
      </c>
      <c r="B500" s="320"/>
      <c r="C500" s="40">
        <v>712001</v>
      </c>
      <c r="D500" s="18" t="s">
        <v>547</v>
      </c>
      <c r="E500" s="270">
        <v>0</v>
      </c>
      <c r="F500" s="270"/>
      <c r="G500" s="270"/>
      <c r="H500" s="270"/>
      <c r="I500" s="295">
        <f t="shared" ref="I500:I503" si="154">SUM(E500:H500)</f>
        <v>0</v>
      </c>
      <c r="J500" s="361"/>
      <c r="K500" s="361"/>
    </row>
    <row r="501" spans="1:11" x14ac:dyDescent="0.25">
      <c r="A501" s="37">
        <v>41</v>
      </c>
      <c r="B501" s="165"/>
      <c r="C501" s="37" t="s">
        <v>548</v>
      </c>
      <c r="D501" s="23" t="s">
        <v>549</v>
      </c>
      <c r="E501" s="272">
        <v>0</v>
      </c>
      <c r="F501" s="227"/>
      <c r="G501" s="227"/>
      <c r="H501" s="227"/>
      <c r="I501" s="295">
        <f t="shared" si="154"/>
        <v>0</v>
      </c>
      <c r="J501" s="361"/>
      <c r="K501" s="361"/>
    </row>
    <row r="502" spans="1:11" x14ac:dyDescent="0.25">
      <c r="A502" s="37">
        <v>111</v>
      </c>
      <c r="B502" s="165"/>
      <c r="C502" s="37">
        <v>719200</v>
      </c>
      <c r="D502" s="48" t="s">
        <v>429</v>
      </c>
      <c r="E502" s="272">
        <v>15740</v>
      </c>
      <c r="F502" s="227"/>
      <c r="G502" s="227"/>
      <c r="H502" s="227"/>
      <c r="I502" s="295">
        <f t="shared" si="154"/>
        <v>15740</v>
      </c>
      <c r="J502" s="361"/>
      <c r="K502" s="361"/>
    </row>
    <row r="503" spans="1:11" x14ac:dyDescent="0.25">
      <c r="A503" s="37">
        <v>41</v>
      </c>
      <c r="B503" s="165"/>
      <c r="C503" s="37">
        <v>719200</v>
      </c>
      <c r="D503" s="48" t="s">
        <v>430</v>
      </c>
      <c r="E503" s="272">
        <v>1000</v>
      </c>
      <c r="F503" s="227"/>
      <c r="G503" s="227"/>
      <c r="H503" s="227"/>
      <c r="I503" s="295">
        <f t="shared" si="154"/>
        <v>1000</v>
      </c>
      <c r="J503" s="361"/>
      <c r="K503" s="361"/>
    </row>
    <row r="504" spans="1:11" ht="18.75" x14ac:dyDescent="0.3">
      <c r="A504" s="58" t="s">
        <v>232</v>
      </c>
      <c r="B504" s="58"/>
      <c r="C504" s="59"/>
      <c r="D504" s="59"/>
      <c r="E504" s="216">
        <f t="shared" ref="E504:I504" si="155">E506+E519+E522+E525+E528</f>
        <v>435200</v>
      </c>
      <c r="F504" s="216">
        <f t="shared" si="155"/>
        <v>0</v>
      </c>
      <c r="G504" s="216">
        <f t="shared" si="155"/>
        <v>0</v>
      </c>
      <c r="H504" s="216">
        <f t="shared" si="155"/>
        <v>0</v>
      </c>
      <c r="I504" s="216">
        <f t="shared" si="155"/>
        <v>435200</v>
      </c>
      <c r="J504" s="341"/>
      <c r="K504" s="341"/>
    </row>
    <row r="505" spans="1:11" x14ac:dyDescent="0.25">
      <c r="A505" s="53" t="s">
        <v>10</v>
      </c>
      <c r="B505" s="53" t="s">
        <v>0</v>
      </c>
      <c r="C505" s="53" t="s">
        <v>1</v>
      </c>
      <c r="D505" s="53" t="s">
        <v>2</v>
      </c>
      <c r="E505" s="217" t="str">
        <f>E460</f>
        <v>Rok 2022 v €</v>
      </c>
      <c r="F505" s="217" t="str">
        <f>F460</f>
        <v>1.úprava</v>
      </c>
      <c r="G505" s="217" t="str">
        <f>G460</f>
        <v>2. úprava</v>
      </c>
      <c r="H505" s="217" t="str">
        <f>H460</f>
        <v>3. úprava</v>
      </c>
      <c r="I505" s="217" t="s">
        <v>377</v>
      </c>
      <c r="J505" s="297"/>
      <c r="K505" s="297"/>
    </row>
    <row r="506" spans="1:11" ht="15.75" x14ac:dyDescent="0.25">
      <c r="A506" s="4"/>
      <c r="B506" s="4"/>
      <c r="C506" s="4"/>
      <c r="D506" s="140" t="s">
        <v>233</v>
      </c>
      <c r="E506" s="219">
        <f t="shared" ref="E506:I506" si="156">E507+E508+E516</f>
        <v>362700</v>
      </c>
      <c r="F506" s="219">
        <f t="shared" si="156"/>
        <v>0</v>
      </c>
      <c r="G506" s="219">
        <f t="shared" si="156"/>
        <v>0</v>
      </c>
      <c r="H506" s="219">
        <f t="shared" si="156"/>
        <v>0</v>
      </c>
      <c r="I506" s="219">
        <f t="shared" si="156"/>
        <v>362700</v>
      </c>
      <c r="J506" s="334"/>
      <c r="K506" s="334"/>
    </row>
    <row r="507" spans="1:11" ht="15.75" x14ac:dyDescent="0.25">
      <c r="A507" s="308"/>
      <c r="B507" s="308"/>
      <c r="C507" s="18"/>
      <c r="D507" s="204" t="s">
        <v>146</v>
      </c>
      <c r="E507" s="255">
        <v>300000</v>
      </c>
      <c r="F507" s="255">
        <v>0</v>
      </c>
      <c r="G507" s="255">
        <v>0</v>
      </c>
      <c r="H507" s="255">
        <v>0</v>
      </c>
      <c r="I507" s="255">
        <f t="shared" ref="I507:I515" si="157">SUM(E507:H507)</f>
        <v>300000</v>
      </c>
      <c r="J507" s="362"/>
      <c r="K507" s="362"/>
    </row>
    <row r="508" spans="1:11" ht="15.75" x14ac:dyDescent="0.25">
      <c r="A508" s="308"/>
      <c r="B508" s="308"/>
      <c r="C508" s="18"/>
      <c r="D508" s="204" t="s">
        <v>458</v>
      </c>
      <c r="E508" s="255">
        <v>40000</v>
      </c>
      <c r="F508" s="255">
        <v>0</v>
      </c>
      <c r="G508" s="255">
        <v>0</v>
      </c>
      <c r="H508" s="255">
        <v>0</v>
      </c>
      <c r="I508" s="255">
        <f t="shared" si="157"/>
        <v>40000</v>
      </c>
      <c r="J508" s="361"/>
      <c r="K508" s="361"/>
    </row>
    <row r="509" spans="1:11" ht="15.75" x14ac:dyDescent="0.25">
      <c r="A509" s="2"/>
      <c r="B509" s="2"/>
      <c r="C509" s="2"/>
      <c r="D509" s="19" t="s">
        <v>234</v>
      </c>
      <c r="E509" s="234">
        <v>3500</v>
      </c>
      <c r="F509" s="234"/>
      <c r="G509" s="234"/>
      <c r="H509" s="234"/>
      <c r="I509" s="255">
        <f t="shared" si="157"/>
        <v>3500</v>
      </c>
      <c r="J509" s="338"/>
      <c r="K509" s="338"/>
    </row>
    <row r="510" spans="1:11" ht="15.75" x14ac:dyDescent="0.25">
      <c r="A510" s="2"/>
      <c r="B510" s="2"/>
      <c r="C510" s="2"/>
      <c r="D510" s="19" t="s">
        <v>235</v>
      </c>
      <c r="E510" s="234">
        <v>2000</v>
      </c>
      <c r="F510" s="234"/>
      <c r="G510" s="234"/>
      <c r="H510" s="234"/>
      <c r="I510" s="255">
        <f t="shared" si="157"/>
        <v>2000</v>
      </c>
      <c r="J510" s="338"/>
      <c r="K510" s="338"/>
    </row>
    <row r="511" spans="1:11" ht="15.75" x14ac:dyDescent="0.25">
      <c r="A511" s="2"/>
      <c r="B511" s="2"/>
      <c r="C511" s="2"/>
      <c r="D511" s="19" t="s">
        <v>369</v>
      </c>
      <c r="E511" s="234">
        <v>200</v>
      </c>
      <c r="F511" s="234"/>
      <c r="G511" s="234"/>
      <c r="H511" s="234"/>
      <c r="I511" s="255">
        <f t="shared" si="157"/>
        <v>200</v>
      </c>
      <c r="J511" s="338"/>
      <c r="K511" s="338"/>
    </row>
    <row r="512" spans="1:11" ht="15.75" x14ac:dyDescent="0.25">
      <c r="A512" s="2"/>
      <c r="B512" s="2"/>
      <c r="C512" s="2"/>
      <c r="D512" s="19" t="s">
        <v>370</v>
      </c>
      <c r="E512" s="234">
        <v>3000</v>
      </c>
      <c r="F512" s="234"/>
      <c r="G512" s="234"/>
      <c r="H512" s="234"/>
      <c r="I512" s="255">
        <f t="shared" si="157"/>
        <v>3000</v>
      </c>
      <c r="J512" s="338"/>
      <c r="K512" s="338"/>
    </row>
    <row r="513" spans="1:11" ht="15.75" x14ac:dyDescent="0.25">
      <c r="A513" s="2"/>
      <c r="B513" s="2"/>
      <c r="C513" s="2"/>
      <c r="D513" s="19" t="s">
        <v>297</v>
      </c>
      <c r="E513" s="234">
        <v>2000</v>
      </c>
      <c r="F513" s="234"/>
      <c r="G513" s="234"/>
      <c r="H513" s="234"/>
      <c r="I513" s="255">
        <f t="shared" si="157"/>
        <v>2000</v>
      </c>
      <c r="J513" s="338"/>
      <c r="K513" s="338"/>
    </row>
    <row r="514" spans="1:11" ht="15.75" x14ac:dyDescent="0.25">
      <c r="A514" s="2"/>
      <c r="B514" s="2"/>
      <c r="C514" s="2"/>
      <c r="D514" s="19" t="s">
        <v>301</v>
      </c>
      <c r="E514" s="234">
        <v>2000</v>
      </c>
      <c r="F514" s="234"/>
      <c r="G514" s="234"/>
      <c r="H514" s="234"/>
      <c r="I514" s="255">
        <f t="shared" si="157"/>
        <v>2000</v>
      </c>
      <c r="J514" s="338"/>
      <c r="K514" s="338"/>
    </row>
    <row r="515" spans="1:11" ht="15.75" x14ac:dyDescent="0.25">
      <c r="A515" s="2"/>
      <c r="B515" s="2"/>
      <c r="C515" s="2"/>
      <c r="D515" s="19" t="s">
        <v>460</v>
      </c>
      <c r="E515" s="234">
        <v>10000</v>
      </c>
      <c r="F515" s="234"/>
      <c r="G515" s="234"/>
      <c r="H515" s="234"/>
      <c r="I515" s="255">
        <f t="shared" si="157"/>
        <v>10000</v>
      </c>
      <c r="J515" s="338"/>
      <c r="K515" s="338"/>
    </row>
    <row r="516" spans="1:11" ht="15.75" x14ac:dyDescent="0.25">
      <c r="A516" s="4"/>
      <c r="B516" s="4"/>
      <c r="C516" s="4"/>
      <c r="D516" s="17" t="s">
        <v>459</v>
      </c>
      <c r="E516" s="309">
        <f>SUM(E509:E515)</f>
        <v>22700</v>
      </c>
      <c r="F516" s="309">
        <f t="shared" ref="F516:H516" si="158">SUM(F509:F515)</f>
        <v>0</v>
      </c>
      <c r="G516" s="309">
        <f t="shared" si="158"/>
        <v>0</v>
      </c>
      <c r="H516" s="309">
        <f t="shared" si="158"/>
        <v>0</v>
      </c>
      <c r="I516" s="309">
        <f t="shared" ref="I516" si="159">SUM(I509:I515)</f>
        <v>22700</v>
      </c>
      <c r="J516" s="363"/>
      <c r="K516" s="363"/>
    </row>
    <row r="517" spans="1:11" ht="15.75" x14ac:dyDescent="0.25">
      <c r="A517" s="2"/>
      <c r="B517" s="2"/>
      <c r="C517" s="2"/>
      <c r="D517" s="19" t="s">
        <v>368</v>
      </c>
      <c r="E517" s="234">
        <v>15000</v>
      </c>
      <c r="F517" s="234"/>
      <c r="G517" s="234"/>
      <c r="H517" s="234"/>
      <c r="I517" s="222">
        <f>E517+F517</f>
        <v>15000</v>
      </c>
      <c r="J517" s="338"/>
      <c r="K517" s="338"/>
    </row>
    <row r="518" spans="1:11" ht="15.75" x14ac:dyDescent="0.25">
      <c r="A518" s="2"/>
      <c r="B518" s="2"/>
      <c r="C518" s="2"/>
      <c r="D518" s="19" t="s">
        <v>367</v>
      </c>
      <c r="E518" s="234">
        <v>1000</v>
      </c>
      <c r="F518" s="234"/>
      <c r="G518" s="234"/>
      <c r="H518" s="234"/>
      <c r="I518" s="222">
        <f>E518+F518</f>
        <v>1000</v>
      </c>
      <c r="J518" s="338"/>
      <c r="K518" s="338"/>
    </row>
    <row r="519" spans="1:11" ht="15.75" x14ac:dyDescent="0.25">
      <c r="A519" s="4"/>
      <c r="B519" s="4" t="s">
        <v>465</v>
      </c>
      <c r="C519" s="4"/>
      <c r="D519" s="6" t="s">
        <v>236</v>
      </c>
      <c r="E519" s="219">
        <f>SUM(E517:E518)</f>
        <v>16000</v>
      </c>
      <c r="F519" s="219">
        <f t="shared" ref="F519:H519" si="160">SUM(F517:F518)</f>
        <v>0</v>
      </c>
      <c r="G519" s="219">
        <f t="shared" si="160"/>
        <v>0</v>
      </c>
      <c r="H519" s="219">
        <f t="shared" si="160"/>
        <v>0</v>
      </c>
      <c r="I519" s="219">
        <f t="shared" ref="I519" si="161">SUM(I517:I518)</f>
        <v>16000</v>
      </c>
      <c r="J519" s="334"/>
      <c r="K519" s="334"/>
    </row>
    <row r="520" spans="1:11" ht="15.75" x14ac:dyDescent="0.25">
      <c r="A520" s="2"/>
      <c r="B520" s="2"/>
      <c r="C520" s="2"/>
      <c r="D520" s="19" t="s">
        <v>368</v>
      </c>
      <c r="E520" s="234">
        <v>33000</v>
      </c>
      <c r="F520" s="234"/>
      <c r="G520" s="234"/>
      <c r="H520" s="234"/>
      <c r="I520" s="222">
        <f>E520+F520</f>
        <v>33000</v>
      </c>
      <c r="J520" s="338"/>
      <c r="K520" s="338"/>
    </row>
    <row r="521" spans="1:11" ht="15.75" x14ac:dyDescent="0.25">
      <c r="A521" s="2"/>
      <c r="B521" s="2"/>
      <c r="C521" s="2"/>
      <c r="D521" s="19" t="s">
        <v>367</v>
      </c>
      <c r="E521" s="241">
        <v>12000</v>
      </c>
      <c r="F521" s="241"/>
      <c r="G521" s="241"/>
      <c r="H521" s="241"/>
      <c r="I521" s="222">
        <f>E521+F521</f>
        <v>12000</v>
      </c>
      <c r="J521" s="338"/>
      <c r="K521" s="338"/>
    </row>
    <row r="522" spans="1:11" ht="15.75" x14ac:dyDescent="0.25">
      <c r="A522" s="4"/>
      <c r="B522" s="4" t="s">
        <v>466</v>
      </c>
      <c r="C522" s="4"/>
      <c r="D522" s="6" t="s">
        <v>237</v>
      </c>
      <c r="E522" s="219">
        <f>SUM(E520:E521)</f>
        <v>45000</v>
      </c>
      <c r="F522" s="219">
        <f t="shared" ref="F522:H522" si="162">SUM(F520:F521)</f>
        <v>0</v>
      </c>
      <c r="G522" s="219">
        <f t="shared" si="162"/>
        <v>0</v>
      </c>
      <c r="H522" s="219">
        <f t="shared" si="162"/>
        <v>0</v>
      </c>
      <c r="I522" s="219">
        <f t="shared" ref="I522" si="163">SUM(I520:I521)</f>
        <v>45000</v>
      </c>
      <c r="J522" s="334"/>
      <c r="K522" s="334"/>
    </row>
    <row r="523" spans="1:11" ht="15.75" x14ac:dyDescent="0.25">
      <c r="A523" s="2"/>
      <c r="B523" s="2"/>
      <c r="C523" s="2"/>
      <c r="D523" s="121" t="s">
        <v>239</v>
      </c>
      <c r="E523" s="241">
        <v>0</v>
      </c>
      <c r="F523" s="241"/>
      <c r="G523" s="241"/>
      <c r="H523" s="241"/>
      <c r="I523" s="222">
        <f>E523+F523</f>
        <v>0</v>
      </c>
      <c r="J523" s="338"/>
      <c r="K523" s="338"/>
    </row>
    <row r="524" spans="1:11" ht="15.75" x14ac:dyDescent="0.25">
      <c r="A524" s="8"/>
      <c r="B524" s="8"/>
      <c r="C524" s="2"/>
      <c r="D524" s="19" t="s">
        <v>240</v>
      </c>
      <c r="E524" s="234">
        <v>0</v>
      </c>
      <c r="F524" s="234"/>
      <c r="G524" s="234"/>
      <c r="H524" s="234"/>
      <c r="I524" s="222">
        <f>E524+F524</f>
        <v>0</v>
      </c>
      <c r="J524" s="338"/>
      <c r="K524" s="338"/>
    </row>
    <row r="525" spans="1:11" ht="15.75" x14ac:dyDescent="0.25">
      <c r="A525" s="4"/>
      <c r="B525" s="4"/>
      <c r="C525" s="4"/>
      <c r="D525" s="6" t="s">
        <v>238</v>
      </c>
      <c r="E525" s="219">
        <f>SUM(E523:E524)</f>
        <v>0</v>
      </c>
      <c r="F525" s="219">
        <f t="shared" ref="F525:H525" si="164">SUM(F523:F524)</f>
        <v>0</v>
      </c>
      <c r="G525" s="219">
        <f t="shared" si="164"/>
        <v>0</v>
      </c>
      <c r="H525" s="219">
        <f t="shared" si="164"/>
        <v>0</v>
      </c>
      <c r="I525" s="219">
        <f t="shared" ref="I525" si="165">SUM(I523:I524)</f>
        <v>0</v>
      </c>
      <c r="J525" s="334"/>
      <c r="K525" s="334"/>
    </row>
    <row r="526" spans="1:11" ht="15.75" x14ac:dyDescent="0.25">
      <c r="A526" s="308"/>
      <c r="B526" s="308" t="s">
        <v>391</v>
      </c>
      <c r="C526" s="308"/>
      <c r="D526" s="308" t="s">
        <v>462</v>
      </c>
      <c r="E526" s="255">
        <v>11500</v>
      </c>
      <c r="F526" s="255"/>
      <c r="G526" s="255"/>
      <c r="H526" s="255"/>
      <c r="I526" s="316">
        <f>SUM(E526:H526)</f>
        <v>11500</v>
      </c>
      <c r="J526" s="335"/>
      <c r="K526" s="335"/>
    </row>
    <row r="527" spans="1:11" ht="15.75" x14ac:dyDescent="0.25">
      <c r="A527" s="308"/>
      <c r="B527" s="308" t="s">
        <v>414</v>
      </c>
      <c r="C527" s="308"/>
      <c r="D527" s="308" t="s">
        <v>455</v>
      </c>
      <c r="E527" s="255">
        <v>0</v>
      </c>
      <c r="F527" s="255"/>
      <c r="G527" s="255"/>
      <c r="H527" s="255"/>
      <c r="I527" s="316">
        <f>SUM(E527:H527)</f>
        <v>0</v>
      </c>
      <c r="J527" s="335"/>
      <c r="K527" s="335"/>
    </row>
    <row r="528" spans="1:11" ht="15.75" x14ac:dyDescent="0.25">
      <c r="A528" s="4"/>
      <c r="B528" s="4"/>
      <c r="C528" s="4"/>
      <c r="D528" s="6" t="s">
        <v>461</v>
      </c>
      <c r="E528" s="219">
        <f>SUM(E526:E527)</f>
        <v>11500</v>
      </c>
      <c r="F528" s="219">
        <f t="shared" ref="F528:H528" si="166">SUM(F526:F527)</f>
        <v>0</v>
      </c>
      <c r="G528" s="219">
        <f t="shared" si="166"/>
        <v>0</v>
      </c>
      <c r="H528" s="219">
        <f t="shared" si="166"/>
        <v>0</v>
      </c>
      <c r="I528" s="219">
        <f t="shared" ref="I528" si="167">SUM(I526:I527)</f>
        <v>11500</v>
      </c>
      <c r="J528" s="334"/>
      <c r="K528" s="334"/>
    </row>
    <row r="529" spans="1:11" ht="19.5" thickBot="1" x14ac:dyDescent="0.35">
      <c r="A529" s="311" t="s">
        <v>255</v>
      </c>
      <c r="B529" s="312"/>
      <c r="C529" s="312"/>
      <c r="D529" s="313"/>
      <c r="E529" s="314"/>
      <c r="F529" s="315"/>
      <c r="G529" s="315"/>
      <c r="H529" s="315"/>
      <c r="I529" s="315"/>
      <c r="J529" s="364"/>
      <c r="K529" s="364"/>
    </row>
    <row r="530" spans="1:11" ht="15.75" x14ac:dyDescent="0.25">
      <c r="A530" s="396" t="s">
        <v>256</v>
      </c>
      <c r="B530" s="397"/>
      <c r="C530" s="397"/>
      <c r="D530" s="398"/>
      <c r="E530" s="265">
        <f>E533</f>
        <v>148880</v>
      </c>
      <c r="F530" s="265">
        <f t="shared" ref="F530:I530" si="168">F533</f>
        <v>0</v>
      </c>
      <c r="G530" s="265">
        <f t="shared" si="168"/>
        <v>0</v>
      </c>
      <c r="H530" s="265">
        <f t="shared" si="168"/>
        <v>0</v>
      </c>
      <c r="I530" s="265">
        <f t="shared" si="168"/>
        <v>148880</v>
      </c>
      <c r="J530" s="365"/>
      <c r="K530" s="365"/>
    </row>
    <row r="531" spans="1:11" ht="15.75" x14ac:dyDescent="0.25">
      <c r="A531" s="399" t="s">
        <v>257</v>
      </c>
      <c r="B531" s="400"/>
      <c r="C531" s="400"/>
      <c r="D531" s="401"/>
      <c r="E531" s="266">
        <f>E547</f>
        <v>126716</v>
      </c>
      <c r="F531" s="266">
        <f t="shared" ref="F531:I531" si="169">F547</f>
        <v>0</v>
      </c>
      <c r="G531" s="266">
        <f t="shared" si="169"/>
        <v>0</v>
      </c>
      <c r="H531" s="266">
        <f t="shared" si="169"/>
        <v>0</v>
      </c>
      <c r="I531" s="266">
        <f t="shared" si="169"/>
        <v>126716</v>
      </c>
      <c r="J531" s="365"/>
      <c r="K531" s="365"/>
    </row>
    <row r="532" spans="1:11" ht="18.75" x14ac:dyDescent="0.3">
      <c r="A532" s="389" t="s">
        <v>262</v>
      </c>
      <c r="B532" s="390"/>
      <c r="C532" s="390"/>
      <c r="D532" s="390"/>
      <c r="E532" s="214">
        <f>E530-E531</f>
        <v>22164</v>
      </c>
      <c r="F532" s="214">
        <f t="shared" ref="F532:I532" si="170">F530-F531</f>
        <v>0</v>
      </c>
      <c r="G532" s="214">
        <f t="shared" si="170"/>
        <v>0</v>
      </c>
      <c r="H532" s="214">
        <f t="shared" si="170"/>
        <v>0</v>
      </c>
      <c r="I532" s="214">
        <f t="shared" si="170"/>
        <v>22164</v>
      </c>
      <c r="J532" s="331"/>
      <c r="K532" s="331"/>
    </row>
    <row r="533" spans="1:11" ht="18.75" x14ac:dyDescent="0.3">
      <c r="A533" s="54" t="s">
        <v>258</v>
      </c>
      <c r="B533" s="11"/>
      <c r="C533" s="12"/>
      <c r="D533" s="12"/>
      <c r="E533" s="267">
        <f>E537+E539+E535</f>
        <v>148880</v>
      </c>
      <c r="F533" s="267">
        <f t="shared" ref="F533:I533" si="171">F537+F539+F535</f>
        <v>0</v>
      </c>
      <c r="G533" s="267">
        <f t="shared" si="171"/>
        <v>0</v>
      </c>
      <c r="H533" s="267">
        <f t="shared" si="171"/>
        <v>0</v>
      </c>
      <c r="I533" s="267">
        <f t="shared" si="171"/>
        <v>148880</v>
      </c>
      <c r="J533" s="366"/>
      <c r="K533" s="366"/>
    </row>
    <row r="534" spans="1:11" x14ac:dyDescent="0.25">
      <c r="A534" s="53" t="s">
        <v>10</v>
      </c>
      <c r="B534" s="53" t="s">
        <v>0</v>
      </c>
      <c r="C534" s="53" t="s">
        <v>1</v>
      </c>
      <c r="D534" s="53" t="s">
        <v>2</v>
      </c>
      <c r="E534" s="217" t="str">
        <f>E505</f>
        <v>Rok 2022 v €</v>
      </c>
      <c r="F534" s="217" t="str">
        <f>F505</f>
        <v>1.úprava</v>
      </c>
      <c r="G534" s="217" t="str">
        <f>G505</f>
        <v>2. úprava</v>
      </c>
      <c r="H534" s="217" t="str">
        <f>H505</f>
        <v>3. úprava</v>
      </c>
      <c r="I534" s="217" t="s">
        <v>377</v>
      </c>
      <c r="J534" s="297"/>
      <c r="K534" s="297"/>
    </row>
    <row r="535" spans="1:11" x14ac:dyDescent="0.25">
      <c r="A535" s="275"/>
      <c r="B535" s="275"/>
      <c r="C535" s="276">
        <v>513</v>
      </c>
      <c r="D535" s="276" t="s">
        <v>376</v>
      </c>
      <c r="E535" s="268">
        <f>E536</f>
        <v>50000</v>
      </c>
      <c r="F535" s="268">
        <f t="shared" ref="F535:I535" si="172">F536</f>
        <v>0</v>
      </c>
      <c r="G535" s="268">
        <f t="shared" si="172"/>
        <v>0</v>
      </c>
      <c r="H535" s="268">
        <f t="shared" si="172"/>
        <v>0</v>
      </c>
      <c r="I535" s="268">
        <f t="shared" si="172"/>
        <v>50000</v>
      </c>
      <c r="J535" s="343"/>
      <c r="K535" s="343"/>
    </row>
    <row r="536" spans="1:11" x14ac:dyDescent="0.25">
      <c r="A536" s="277">
        <v>52</v>
      </c>
      <c r="B536" s="274"/>
      <c r="C536" s="277">
        <v>513002</v>
      </c>
      <c r="D536" s="298" t="s">
        <v>426</v>
      </c>
      <c r="E536" s="272">
        <v>50000</v>
      </c>
      <c r="F536" s="272"/>
      <c r="G536" s="272"/>
      <c r="H536" s="272"/>
      <c r="I536" s="222">
        <f>E536+F536</f>
        <v>50000</v>
      </c>
      <c r="J536" s="338"/>
      <c r="K536" s="338"/>
    </row>
    <row r="537" spans="1:11" ht="15.75" x14ac:dyDescent="0.25">
      <c r="A537" s="41">
        <v>41</v>
      </c>
      <c r="B537" s="4"/>
      <c r="C537" s="192">
        <v>514</v>
      </c>
      <c r="D537" s="13" t="s">
        <v>336</v>
      </c>
      <c r="E537" s="268">
        <f t="shared" ref="E537:I537" si="173">SUM(E538)</f>
        <v>0</v>
      </c>
      <c r="F537" s="268">
        <f t="shared" si="173"/>
        <v>0</v>
      </c>
      <c r="G537" s="268">
        <f t="shared" si="173"/>
        <v>0</v>
      </c>
      <c r="H537" s="268">
        <f t="shared" si="173"/>
        <v>0</v>
      </c>
      <c r="I537" s="268">
        <f t="shared" si="173"/>
        <v>0</v>
      </c>
      <c r="J537" s="343"/>
      <c r="K537" s="343"/>
    </row>
    <row r="538" spans="1:11" ht="15.75" x14ac:dyDescent="0.25">
      <c r="A538" s="40">
        <v>45</v>
      </c>
      <c r="B538" s="2"/>
      <c r="C538" s="33">
        <v>514002</v>
      </c>
      <c r="D538" s="47" t="s">
        <v>337</v>
      </c>
      <c r="E538" s="223">
        <v>0</v>
      </c>
      <c r="F538" s="223"/>
      <c r="G538" s="223"/>
      <c r="H538" s="223"/>
      <c r="I538" s="222">
        <f>E538+F538</f>
        <v>0</v>
      </c>
      <c r="J538" s="338"/>
      <c r="K538" s="338"/>
    </row>
    <row r="539" spans="1:11" ht="15.75" x14ac:dyDescent="0.25">
      <c r="A539" s="191"/>
      <c r="B539" s="4"/>
      <c r="C539" s="192">
        <v>453</v>
      </c>
      <c r="D539" s="143" t="s">
        <v>248</v>
      </c>
      <c r="E539" s="268">
        <f>SUM(E540:E544)</f>
        <v>98880</v>
      </c>
      <c r="F539" s="268">
        <f t="shared" ref="F539:I539" si="174">SUM(F540:F544)</f>
        <v>0</v>
      </c>
      <c r="G539" s="268">
        <f t="shared" si="174"/>
        <v>0</v>
      </c>
      <c r="H539" s="268">
        <f t="shared" si="174"/>
        <v>0</v>
      </c>
      <c r="I539" s="268">
        <f t="shared" si="174"/>
        <v>98880</v>
      </c>
      <c r="J539" s="343"/>
      <c r="K539" s="343"/>
    </row>
    <row r="540" spans="1:11" x14ac:dyDescent="0.25">
      <c r="A540" s="136">
        <v>41</v>
      </c>
      <c r="B540" s="144"/>
      <c r="C540" s="33">
        <v>453000</v>
      </c>
      <c r="D540" s="47" t="s">
        <v>249</v>
      </c>
      <c r="E540" s="303">
        <v>70000</v>
      </c>
      <c r="F540" s="223"/>
      <c r="G540" s="223"/>
      <c r="H540" s="223"/>
      <c r="I540" s="222">
        <f>E540+F540</f>
        <v>70000</v>
      </c>
      <c r="J540" s="338"/>
      <c r="K540" s="338"/>
    </row>
    <row r="541" spans="1:11" x14ac:dyDescent="0.25">
      <c r="A541" s="136">
        <v>111</v>
      </c>
      <c r="B541" s="144"/>
      <c r="C541" s="33" t="s">
        <v>388</v>
      </c>
      <c r="D541" s="47" t="s">
        <v>389</v>
      </c>
      <c r="E541" s="303">
        <v>0</v>
      </c>
      <c r="F541" s="223"/>
      <c r="G541" s="223"/>
      <c r="H541" s="223"/>
      <c r="I541" s="222">
        <f>E541+F541</f>
        <v>0</v>
      </c>
      <c r="J541" s="338"/>
      <c r="K541" s="338"/>
    </row>
    <row r="542" spans="1:11" x14ac:dyDescent="0.25">
      <c r="A542" s="136">
        <v>41</v>
      </c>
      <c r="B542" s="144"/>
      <c r="C542" s="28" t="s">
        <v>250</v>
      </c>
      <c r="D542" s="47" t="s">
        <v>386</v>
      </c>
      <c r="E542" s="303">
        <v>2880</v>
      </c>
      <c r="F542" s="223"/>
      <c r="G542" s="223"/>
      <c r="H542" s="223"/>
      <c r="I542" s="222">
        <f>E542+F542</f>
        <v>2880</v>
      </c>
      <c r="J542" s="338"/>
      <c r="K542" s="338"/>
    </row>
    <row r="543" spans="1:11" x14ac:dyDescent="0.25">
      <c r="A543" s="136" t="s">
        <v>385</v>
      </c>
      <c r="B543" s="144"/>
      <c r="C543" s="28" t="s">
        <v>250</v>
      </c>
      <c r="D543" s="47" t="s">
        <v>387</v>
      </c>
      <c r="E543" s="303">
        <v>26000</v>
      </c>
      <c r="F543" s="223"/>
      <c r="G543" s="223"/>
      <c r="H543" s="223"/>
      <c r="I543" s="222">
        <f>E543+F543</f>
        <v>26000</v>
      </c>
      <c r="J543" s="338"/>
      <c r="K543" s="338"/>
    </row>
    <row r="544" spans="1:11" x14ac:dyDescent="0.25">
      <c r="A544" s="136">
        <v>46</v>
      </c>
      <c r="B544" s="144"/>
      <c r="C544" s="33">
        <v>454001</v>
      </c>
      <c r="D544" s="47" t="s">
        <v>390</v>
      </c>
      <c r="E544" s="303">
        <v>0</v>
      </c>
      <c r="F544" s="223"/>
      <c r="G544" s="223"/>
      <c r="H544" s="223"/>
      <c r="I544" s="222">
        <f>E544+F544</f>
        <v>0</v>
      </c>
      <c r="J544" s="338"/>
      <c r="K544" s="338"/>
    </row>
    <row r="545" spans="1:11" x14ac:dyDescent="0.25">
      <c r="A545" s="286"/>
      <c r="B545" s="287"/>
      <c r="C545" s="276">
        <v>456</v>
      </c>
      <c r="D545" s="288" t="s">
        <v>383</v>
      </c>
      <c r="E545" s="285">
        <v>0</v>
      </c>
      <c r="F545" s="285">
        <v>0</v>
      </c>
      <c r="G545" s="285">
        <v>0</v>
      </c>
      <c r="H545" s="285">
        <v>0</v>
      </c>
      <c r="I545" s="285">
        <v>0</v>
      </c>
      <c r="J545" s="367"/>
      <c r="K545" s="367"/>
    </row>
    <row r="546" spans="1:11" x14ac:dyDescent="0.25">
      <c r="A546" s="136">
        <v>71</v>
      </c>
      <c r="B546" s="144"/>
      <c r="C546" s="28">
        <v>456002</v>
      </c>
      <c r="D546" s="47" t="s">
        <v>384</v>
      </c>
      <c r="E546" s="223">
        <v>0</v>
      </c>
      <c r="F546" s="223"/>
      <c r="G546" s="223"/>
      <c r="H546" s="223"/>
      <c r="I546" s="222">
        <f>E546+F546</f>
        <v>0</v>
      </c>
      <c r="J546" s="338"/>
      <c r="K546" s="338"/>
    </row>
    <row r="547" spans="1:11" ht="18.75" x14ac:dyDescent="0.3">
      <c r="A547" s="145" t="s">
        <v>259</v>
      </c>
      <c r="B547" s="146"/>
      <c r="C547" s="147"/>
      <c r="D547" s="147"/>
      <c r="E547" s="216">
        <f>E549</f>
        <v>126716</v>
      </c>
      <c r="F547" s="216">
        <f t="shared" ref="F547:H547" si="175">F549</f>
        <v>0</v>
      </c>
      <c r="G547" s="216">
        <f t="shared" si="175"/>
        <v>0</v>
      </c>
      <c r="H547" s="216">
        <f t="shared" si="175"/>
        <v>0</v>
      </c>
      <c r="I547" s="216">
        <f t="shared" ref="I547" si="176">I549</f>
        <v>126716</v>
      </c>
      <c r="J547" s="341"/>
      <c r="K547" s="341"/>
    </row>
    <row r="548" spans="1:11" x14ac:dyDescent="0.25">
      <c r="A548" s="53" t="s">
        <v>10</v>
      </c>
      <c r="B548" s="53" t="s">
        <v>0</v>
      </c>
      <c r="C548" s="53" t="s">
        <v>1</v>
      </c>
      <c r="D548" s="53" t="s">
        <v>2</v>
      </c>
      <c r="E548" s="217" t="str">
        <f>E534</f>
        <v>Rok 2022 v €</v>
      </c>
      <c r="F548" s="217" t="str">
        <f t="shared" ref="F548:H548" si="177">F534</f>
        <v>1.úprava</v>
      </c>
      <c r="G548" s="217" t="str">
        <f t="shared" si="177"/>
        <v>2. úprava</v>
      </c>
      <c r="H548" s="217" t="str">
        <f t="shared" si="177"/>
        <v>3. úprava</v>
      </c>
      <c r="I548" s="217" t="s">
        <v>377</v>
      </c>
      <c r="J548" s="297"/>
      <c r="K548" s="297"/>
    </row>
    <row r="549" spans="1:11" ht="15.75" x14ac:dyDescent="0.25">
      <c r="A549" s="4"/>
      <c r="B549" s="4"/>
      <c r="C549" s="25" t="s">
        <v>135</v>
      </c>
      <c r="D549" s="6" t="s">
        <v>228</v>
      </c>
      <c r="E549" s="236">
        <f>SUM(E550:E556)</f>
        <v>126716</v>
      </c>
      <c r="F549" s="236">
        <f t="shared" ref="F549:I549" si="178">SUM(F550:F556)</f>
        <v>0</v>
      </c>
      <c r="G549" s="236">
        <f t="shared" si="178"/>
        <v>0</v>
      </c>
      <c r="H549" s="236">
        <f t="shared" si="178"/>
        <v>0</v>
      </c>
      <c r="I549" s="236">
        <f t="shared" si="178"/>
        <v>126716</v>
      </c>
      <c r="J549" s="368"/>
      <c r="K549" s="368"/>
    </row>
    <row r="550" spans="1:11" x14ac:dyDescent="0.25">
      <c r="A550" s="21">
        <v>41</v>
      </c>
      <c r="B550" s="19"/>
      <c r="C550" s="21">
        <v>821007</v>
      </c>
      <c r="D550" s="19" t="s">
        <v>229</v>
      </c>
      <c r="E550" s="301">
        <v>14400</v>
      </c>
      <c r="F550" s="241"/>
      <c r="G550" s="241"/>
      <c r="H550" s="241"/>
      <c r="I550" s="222">
        <f>E550+F550</f>
        <v>14400</v>
      </c>
      <c r="J550" s="338"/>
      <c r="K550" s="338"/>
    </row>
    <row r="551" spans="1:11" x14ac:dyDescent="0.25">
      <c r="A551" s="21">
        <v>41</v>
      </c>
      <c r="B551" s="19"/>
      <c r="C551" s="21" t="s">
        <v>230</v>
      </c>
      <c r="D551" s="19" t="s">
        <v>231</v>
      </c>
      <c r="E551" s="255">
        <v>11040</v>
      </c>
      <c r="F551" s="234"/>
      <c r="G551" s="234"/>
      <c r="H551" s="234"/>
      <c r="I551" s="222">
        <f t="shared" ref="I551:I556" si="179">E551+F551</f>
        <v>11040</v>
      </c>
      <c r="J551" s="338"/>
      <c r="K551" s="338"/>
    </row>
    <row r="552" spans="1:11" x14ac:dyDescent="0.25">
      <c r="A552" s="21">
        <v>41</v>
      </c>
      <c r="B552" s="19"/>
      <c r="C552" s="21" t="s">
        <v>273</v>
      </c>
      <c r="D552" s="19" t="s">
        <v>274</v>
      </c>
      <c r="E552" s="255">
        <v>6840</v>
      </c>
      <c r="F552" s="234"/>
      <c r="G552" s="234"/>
      <c r="H552" s="234"/>
      <c r="I552" s="222">
        <f t="shared" si="179"/>
        <v>6840</v>
      </c>
      <c r="J552" s="338"/>
      <c r="K552" s="338"/>
    </row>
    <row r="553" spans="1:11" x14ac:dyDescent="0.25">
      <c r="A553" s="21">
        <v>41</v>
      </c>
      <c r="B553" s="19"/>
      <c r="C553" s="19" t="s">
        <v>296</v>
      </c>
      <c r="D553" s="19" t="s">
        <v>371</v>
      </c>
      <c r="E553" s="295">
        <v>7154</v>
      </c>
      <c r="F553" s="222"/>
      <c r="G553" s="222"/>
      <c r="H553" s="222"/>
      <c r="I553" s="222">
        <f t="shared" si="179"/>
        <v>7154</v>
      </c>
      <c r="J553" s="338"/>
      <c r="K553" s="338"/>
    </row>
    <row r="554" spans="1:11" x14ac:dyDescent="0.25">
      <c r="A554" s="21">
        <v>41</v>
      </c>
      <c r="B554" s="19"/>
      <c r="C554" s="19" t="s">
        <v>332</v>
      </c>
      <c r="D554" s="19" t="s">
        <v>371</v>
      </c>
      <c r="E554" s="295">
        <v>1170</v>
      </c>
      <c r="F554" s="222"/>
      <c r="G554" s="222"/>
      <c r="H554" s="222"/>
      <c r="I554" s="222">
        <f t="shared" si="179"/>
        <v>1170</v>
      </c>
      <c r="J554" s="338"/>
      <c r="K554" s="338"/>
    </row>
    <row r="555" spans="1:11" x14ac:dyDescent="0.25">
      <c r="A555" s="21">
        <v>41</v>
      </c>
      <c r="B555" s="19"/>
      <c r="C555" s="21">
        <v>821005</v>
      </c>
      <c r="D555" s="19" t="s">
        <v>523</v>
      </c>
      <c r="E555" s="295">
        <v>86112</v>
      </c>
      <c r="F555" s="222"/>
      <c r="G555" s="222"/>
      <c r="H555" s="222"/>
      <c r="I555" s="222">
        <f t="shared" si="179"/>
        <v>86112</v>
      </c>
      <c r="J555" s="338"/>
      <c r="K555" s="338"/>
    </row>
    <row r="556" spans="1:11" x14ac:dyDescent="0.25">
      <c r="A556" s="40">
        <v>71</v>
      </c>
      <c r="B556" s="18" t="s">
        <v>401</v>
      </c>
      <c r="C556" s="40">
        <v>819002</v>
      </c>
      <c r="D556" s="18" t="s">
        <v>402</v>
      </c>
      <c r="E556" s="295">
        <v>0</v>
      </c>
      <c r="F556" s="296"/>
      <c r="G556" s="296"/>
      <c r="H556" s="296"/>
      <c r="I556" s="222">
        <f t="shared" si="179"/>
        <v>0</v>
      </c>
      <c r="J556" s="338"/>
      <c r="K556" s="338"/>
    </row>
    <row r="557" spans="1:11" x14ac:dyDescent="0.25">
      <c r="A557" s="148" t="s">
        <v>439</v>
      </c>
      <c r="B557" s="148"/>
      <c r="C557" s="148"/>
      <c r="D557" s="148"/>
      <c r="E557" s="269"/>
      <c r="F557" s="148"/>
      <c r="G557" s="148" t="s">
        <v>365</v>
      </c>
      <c r="H557" s="148"/>
      <c r="I557" s="148"/>
    </row>
    <row r="558" spans="1:11" x14ac:dyDescent="0.25">
      <c r="A558" s="148" t="s">
        <v>541</v>
      </c>
      <c r="B558" s="148"/>
      <c r="C558" s="148"/>
      <c r="D558" s="148"/>
      <c r="E558" s="148"/>
      <c r="F558" s="148"/>
      <c r="G558" s="148" t="s">
        <v>366</v>
      </c>
      <c r="H558" s="148"/>
      <c r="I558" s="148"/>
    </row>
    <row r="559" spans="1:11" x14ac:dyDescent="0.25">
      <c r="A559" s="148"/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</row>
    <row r="560" spans="1:11" x14ac:dyDescent="0.25">
      <c r="A560" s="148"/>
      <c r="B560" s="148"/>
      <c r="C560" s="148"/>
      <c r="D560" s="148"/>
    </row>
    <row r="561" spans="1:4" x14ac:dyDescent="0.25">
      <c r="A561" s="29"/>
      <c r="B561" s="29"/>
      <c r="C561" s="29"/>
      <c r="D561" s="29"/>
    </row>
  </sheetData>
  <mergeCells count="12">
    <mergeCell ref="A532:D532"/>
    <mergeCell ref="A11:D11"/>
    <mergeCell ref="A13:D13"/>
    <mergeCell ref="A9:D9"/>
    <mergeCell ref="A530:D530"/>
    <mergeCell ref="A531:D531"/>
    <mergeCell ref="A10:D10"/>
    <mergeCell ref="A8:D8"/>
    <mergeCell ref="A1:I2"/>
    <mergeCell ref="A4:D4"/>
    <mergeCell ref="A5:D5"/>
    <mergeCell ref="A6:D6"/>
  </mergeCells>
  <pageMargins left="0.31496062992125984" right="0.31496062992125984" top="0.19685039370078741" bottom="0.15748031496062992" header="0.31496062992125984" footer="0.31496062992125984"/>
  <pageSetup paperSize="9" scale="85" orientation="landscape" r:id="rId1"/>
  <rowBreaks count="11" manualBreakCount="11">
    <brk id="37" min="1" max="10" man="1"/>
    <brk id="109" min="1" max="10" man="1"/>
    <brk id="137" min="1" max="10" man="1"/>
    <brk id="221" min="1" max="10" man="1"/>
    <brk id="255" min="1" max="10" man="1"/>
    <brk id="298" min="1" max="10" man="1"/>
    <brk id="331" min="1" max="10" man="1"/>
    <brk id="375" min="1" max="10" man="1"/>
    <brk id="419" min="1" max="10" man="1"/>
    <brk id="458" min="1" max="10" man="1"/>
    <brk id="528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Lívia Jámborová</cp:lastModifiedBy>
  <cp:lastPrinted>2021-11-18T07:06:39Z</cp:lastPrinted>
  <dcterms:created xsi:type="dcterms:W3CDTF">2012-12-17T07:35:01Z</dcterms:created>
  <dcterms:modified xsi:type="dcterms:W3CDTF">2021-12-01T07:42:38Z</dcterms:modified>
</cp:coreProperties>
</file>