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490" windowHeight="7755"/>
  </bookViews>
  <sheets>
    <sheet name="Hárok1" sheetId="1" r:id="rId1"/>
    <sheet name="Hárok2" sheetId="2" r:id="rId2"/>
    <sheet name="Hárok3" sheetId="3" r:id="rId3"/>
  </sheets>
  <calcPr calcId="125725"/>
</workbook>
</file>

<file path=xl/calcChain.xml><?xml version="1.0" encoding="utf-8"?>
<calcChain xmlns="http://schemas.openxmlformats.org/spreadsheetml/2006/main">
  <c r="H443" i="1"/>
  <c r="G443"/>
  <c r="F443"/>
  <c r="E443"/>
  <c r="I443" l="1"/>
  <c r="K425" l="1"/>
  <c r="J410"/>
  <c r="K386"/>
  <c r="J386"/>
  <c r="K345"/>
  <c r="J308" l="1"/>
  <c r="I230"/>
  <c r="J409" l="1"/>
  <c r="F10"/>
  <c r="F9"/>
  <c r="E19"/>
  <c r="G19"/>
  <c r="H19"/>
  <c r="J19"/>
  <c r="F512"/>
  <c r="F511"/>
  <c r="I527"/>
  <c r="I526"/>
  <c r="H525"/>
  <c r="H523" s="1"/>
  <c r="G525"/>
  <c r="G523" s="1"/>
  <c r="F525"/>
  <c r="F523" s="1"/>
  <c r="E525"/>
  <c r="E523" s="1"/>
  <c r="J523"/>
  <c r="H520"/>
  <c r="G520"/>
  <c r="F520"/>
  <c r="E520"/>
  <c r="H518"/>
  <c r="G518"/>
  <c r="F518"/>
  <c r="F516" s="1"/>
  <c r="E518"/>
  <c r="H516"/>
  <c r="E516" l="1"/>
  <c r="I525"/>
  <c r="G516"/>
  <c r="I523"/>
  <c r="I397" l="1"/>
  <c r="J397" s="1"/>
  <c r="I387"/>
  <c r="J387" s="1"/>
  <c r="H386" l="1"/>
  <c r="H391" s="1"/>
  <c r="G386"/>
  <c r="G391" s="1"/>
  <c r="F386"/>
  <c r="F391" s="1"/>
  <c r="E386"/>
  <c r="I386"/>
  <c r="I321"/>
  <c r="J321" s="1"/>
  <c r="H326"/>
  <c r="G326"/>
  <c r="F326"/>
  <c r="I319"/>
  <c r="J319" s="1"/>
  <c r="I287"/>
  <c r="J287" s="1"/>
  <c r="I285"/>
  <c r="I243"/>
  <c r="J243" s="1"/>
  <c r="I236"/>
  <c r="J236" s="1"/>
  <c r="I247"/>
  <c r="J247" s="1"/>
  <c r="H214"/>
  <c r="G214"/>
  <c r="F214"/>
  <c r="I208"/>
  <c r="J208" s="1"/>
  <c r="I201"/>
  <c r="J201" s="1"/>
  <c r="H219"/>
  <c r="G219"/>
  <c r="F219"/>
  <c r="J218"/>
  <c r="J195"/>
  <c r="H492"/>
  <c r="G492"/>
  <c r="F492"/>
  <c r="E492"/>
  <c r="I491"/>
  <c r="H488"/>
  <c r="G488"/>
  <c r="F488"/>
  <c r="E488"/>
  <c r="I486"/>
  <c r="H485"/>
  <c r="G485"/>
  <c r="F485"/>
  <c r="E485"/>
  <c r="H478"/>
  <c r="G478"/>
  <c r="F478"/>
  <c r="E478"/>
  <c r="I166"/>
  <c r="I164"/>
  <c r="H163"/>
  <c r="H174" s="1"/>
  <c r="G163"/>
  <c r="G174" s="1"/>
  <c r="F163"/>
  <c r="F174" s="1"/>
  <c r="E163"/>
  <c r="I161"/>
  <c r="I139"/>
  <c r="J461"/>
  <c r="H461"/>
  <c r="G461"/>
  <c r="F461"/>
  <c r="J458"/>
  <c r="H458"/>
  <c r="G458"/>
  <c r="F458"/>
  <c r="H449"/>
  <c r="G449"/>
  <c r="F449"/>
  <c r="H447"/>
  <c r="G447"/>
  <c r="F447"/>
  <c r="E447"/>
  <c r="H436"/>
  <c r="F436"/>
  <c r="E436"/>
  <c r="H425"/>
  <c r="G425"/>
  <c r="F425"/>
  <c r="E425"/>
  <c r="I424"/>
  <c r="J424" s="1"/>
  <c r="I422"/>
  <c r="J422" s="1"/>
  <c r="I421"/>
  <c r="J421" s="1"/>
  <c r="G419"/>
  <c r="E419"/>
  <c r="I416"/>
  <c r="H411"/>
  <c r="G411"/>
  <c r="F411"/>
  <c r="E411"/>
  <c r="J408"/>
  <c r="J407"/>
  <c r="J406"/>
  <c r="J405"/>
  <c r="J404"/>
  <c r="J403"/>
  <c r="J402"/>
  <c r="H400"/>
  <c r="H396" s="1"/>
  <c r="G400"/>
  <c r="F400"/>
  <c r="F396" s="1"/>
  <c r="I399"/>
  <c r="J399" s="1"/>
  <c r="I398"/>
  <c r="J398" s="1"/>
  <c r="G396"/>
  <c r="H392"/>
  <c r="G392"/>
  <c r="F392"/>
  <c r="I390"/>
  <c r="J390" s="1"/>
  <c r="I389"/>
  <c r="J389" s="1"/>
  <c r="I388"/>
  <c r="J388" s="1"/>
  <c r="H384"/>
  <c r="G384"/>
  <c r="F384"/>
  <c r="I382"/>
  <c r="I381"/>
  <c r="I377"/>
  <c r="I376"/>
  <c r="I375"/>
  <c r="I374"/>
  <c r="H372"/>
  <c r="G372"/>
  <c r="F372"/>
  <c r="E372"/>
  <c r="E360" s="1"/>
  <c r="J371"/>
  <c r="J370"/>
  <c r="J369"/>
  <c r="J368"/>
  <c r="J367"/>
  <c r="J366"/>
  <c r="J365"/>
  <c r="J364"/>
  <c r="J363"/>
  <c r="J362"/>
  <c r="H357"/>
  <c r="G357"/>
  <c r="F357"/>
  <c r="J356"/>
  <c r="H356"/>
  <c r="G356"/>
  <c r="F356"/>
  <c r="E356"/>
  <c r="H353"/>
  <c r="G353"/>
  <c r="F353"/>
  <c r="E353"/>
  <c r="I352"/>
  <c r="J352" s="1"/>
  <c r="I351"/>
  <c r="J351" s="1"/>
  <c r="H345"/>
  <c r="H329" s="1"/>
  <c r="G345"/>
  <c r="F345"/>
  <c r="E345"/>
  <c r="I344"/>
  <c r="J344" s="1"/>
  <c r="J343"/>
  <c r="I342"/>
  <c r="J342" s="1"/>
  <c r="I341"/>
  <c r="J341" s="1"/>
  <c r="I340"/>
  <c r="J340" s="1"/>
  <c r="I339"/>
  <c r="J339" s="1"/>
  <c r="G338"/>
  <c r="F338"/>
  <c r="E338"/>
  <c r="J328"/>
  <c r="H328"/>
  <c r="G328"/>
  <c r="F328"/>
  <c r="E328"/>
  <c r="I325"/>
  <c r="J325" s="1"/>
  <c r="I324"/>
  <c r="J324" s="1"/>
  <c r="I323"/>
  <c r="J323" s="1"/>
  <c r="H318"/>
  <c r="G318"/>
  <c r="F318"/>
  <c r="I315"/>
  <c r="J315" s="1"/>
  <c r="I314"/>
  <c r="J314" s="1"/>
  <c r="I312"/>
  <c r="J312" s="1"/>
  <c r="I311"/>
  <c r="J311" s="1"/>
  <c r="I310"/>
  <c r="J310" s="1"/>
  <c r="I309"/>
  <c r="J309" s="1"/>
  <c r="H308"/>
  <c r="G308"/>
  <c r="F308"/>
  <c r="E308"/>
  <c r="I294"/>
  <c r="J294" s="1"/>
  <c r="J293" s="1"/>
  <c r="H293"/>
  <c r="G293"/>
  <c r="F293"/>
  <c r="E293"/>
  <c r="I290"/>
  <c r="J290" s="1"/>
  <c r="I288"/>
  <c r="J288" s="1"/>
  <c r="I281"/>
  <c r="J281" s="1"/>
  <c r="I280"/>
  <c r="J280" s="1"/>
  <c r="I279"/>
  <c r="J279" s="1"/>
  <c r="I278"/>
  <c r="J278" s="1"/>
  <c r="H277"/>
  <c r="H283" s="1"/>
  <c r="H291" s="1"/>
  <c r="G277"/>
  <c r="G283" s="1"/>
  <c r="G291" s="1"/>
  <c r="F277"/>
  <c r="F283" s="1"/>
  <c r="F291" s="1"/>
  <c r="E277"/>
  <c r="I263"/>
  <c r="J263" s="1"/>
  <c r="H262"/>
  <c r="G262"/>
  <c r="F262"/>
  <c r="E262"/>
  <c r="I260"/>
  <c r="J260" s="1"/>
  <c r="I259"/>
  <c r="J259" s="1"/>
  <c r="G258"/>
  <c r="F258"/>
  <c r="I257"/>
  <c r="J257" s="1"/>
  <c r="H254"/>
  <c r="G254"/>
  <c r="F254"/>
  <c r="E254"/>
  <c r="I241"/>
  <c r="J241" s="1"/>
  <c r="I240"/>
  <c r="J240" s="1"/>
  <c r="J235"/>
  <c r="I234"/>
  <c r="J234" s="1"/>
  <c r="I233"/>
  <c r="J233" s="1"/>
  <c r="I231"/>
  <c r="J231" s="1"/>
  <c r="H230"/>
  <c r="H237" s="1"/>
  <c r="G230"/>
  <c r="G237" s="1"/>
  <c r="F230"/>
  <c r="F237" s="1"/>
  <c r="E230"/>
  <c r="J229"/>
  <c r="J228"/>
  <c r="J226"/>
  <c r="J225"/>
  <c r="J224"/>
  <c r="J223"/>
  <c r="J222"/>
  <c r="I217"/>
  <c r="J217" s="1"/>
  <c r="I215"/>
  <c r="J215" s="1"/>
  <c r="J213"/>
  <c r="H209"/>
  <c r="G209"/>
  <c r="F209"/>
  <c r="I207"/>
  <c r="J207" s="1"/>
  <c r="I206"/>
  <c r="J206" s="1"/>
  <c r="I205"/>
  <c r="J205" s="1"/>
  <c r="I204"/>
  <c r="J204" s="1"/>
  <c r="I203"/>
  <c r="J203" s="1"/>
  <c r="I202"/>
  <c r="J202" s="1"/>
  <c r="H200"/>
  <c r="G200"/>
  <c r="F200"/>
  <c r="E200"/>
  <c r="J199"/>
  <c r="J198"/>
  <c r="J197"/>
  <c r="J196"/>
  <c r="J194"/>
  <c r="J193"/>
  <c r="J192"/>
  <c r="J191"/>
  <c r="I186"/>
  <c r="I185"/>
  <c r="I184"/>
  <c r="I183"/>
  <c r="I182"/>
  <c r="H179"/>
  <c r="G179"/>
  <c r="F179"/>
  <c r="E179"/>
  <c r="H175"/>
  <c r="G175"/>
  <c r="F175"/>
  <c r="E175"/>
  <c r="I173"/>
  <c r="H158"/>
  <c r="G158"/>
  <c r="F158"/>
  <c r="I157"/>
  <c r="I155"/>
  <c r="I154"/>
  <c r="I153"/>
  <c r="I151"/>
  <c r="I150"/>
  <c r="I146"/>
  <c r="I145"/>
  <c r="I142"/>
  <c r="I141"/>
  <c r="I140"/>
  <c r="H137"/>
  <c r="G137"/>
  <c r="F137"/>
  <c r="E137"/>
  <c r="I136"/>
  <c r="J416" l="1"/>
  <c r="J381"/>
  <c r="J382"/>
  <c r="J425"/>
  <c r="J353"/>
  <c r="J345"/>
  <c r="J349"/>
  <c r="J285"/>
  <c r="J276"/>
  <c r="J275"/>
  <c r="J274"/>
  <c r="J273"/>
  <c r="J272"/>
  <c r="J271"/>
  <c r="J270"/>
  <c r="J269"/>
  <c r="J268"/>
  <c r="J256"/>
  <c r="J255"/>
  <c r="J230"/>
  <c r="J200"/>
  <c r="J136"/>
  <c r="J137" s="1"/>
  <c r="J140"/>
  <c r="J142"/>
  <c r="J146"/>
  <c r="J151"/>
  <c r="J154"/>
  <c r="J173"/>
  <c r="J183"/>
  <c r="J185"/>
  <c r="J161"/>
  <c r="J163" s="1"/>
  <c r="J166"/>
  <c r="J141"/>
  <c r="J145"/>
  <c r="J150"/>
  <c r="J153"/>
  <c r="J155"/>
  <c r="J182"/>
  <c r="J184"/>
  <c r="J186"/>
  <c r="J139"/>
  <c r="J164"/>
  <c r="F477"/>
  <c r="H477"/>
  <c r="G477"/>
  <c r="I163"/>
  <c r="F401"/>
  <c r="I425"/>
  <c r="I200"/>
  <c r="I254"/>
  <c r="F329"/>
  <c r="I353"/>
  <c r="F349"/>
  <c r="H349"/>
  <c r="I356"/>
  <c r="G349"/>
  <c r="I372"/>
  <c r="E401"/>
  <c r="G401"/>
  <c r="I338"/>
  <c r="I293"/>
  <c r="I436"/>
  <c r="I262"/>
  <c r="E329"/>
  <c r="G329"/>
  <c r="F360"/>
  <c r="H360"/>
  <c r="I411"/>
  <c r="I179"/>
  <c r="E253"/>
  <c r="I277"/>
  <c r="I308"/>
  <c r="I328"/>
  <c r="I345"/>
  <c r="J277" l="1"/>
  <c r="J262"/>
  <c r="J254"/>
  <c r="J179"/>
  <c r="I349"/>
  <c r="F124"/>
  <c r="E292"/>
  <c r="I329"/>
  <c r="I401"/>
  <c r="J112" l="1"/>
  <c r="J110" s="1"/>
  <c r="H112"/>
  <c r="G112"/>
  <c r="G110" s="1"/>
  <c r="F112"/>
  <c r="F110" s="1"/>
  <c r="E112"/>
  <c r="E110" s="1"/>
  <c r="H110"/>
  <c r="I19" l="1"/>
  <c r="J43"/>
  <c r="J25"/>
  <c r="J21"/>
  <c r="F98"/>
  <c r="G98"/>
  <c r="F95"/>
  <c r="G95"/>
  <c r="H95"/>
  <c r="F89"/>
  <c r="G67"/>
  <c r="G64"/>
  <c r="H64"/>
  <c r="F53"/>
  <c r="G53"/>
  <c r="H53"/>
  <c r="E53"/>
  <c r="F51"/>
  <c r="G51"/>
  <c r="H51"/>
  <c r="F43"/>
  <c r="E43"/>
  <c r="F41"/>
  <c r="G41"/>
  <c r="H41"/>
  <c r="F38"/>
  <c r="G38"/>
  <c r="H38"/>
  <c r="E38"/>
  <c r="I27"/>
  <c r="I28"/>
  <c r="I23"/>
  <c r="I24"/>
  <c r="I22"/>
  <c r="F33"/>
  <c r="G33"/>
  <c r="H33"/>
  <c r="F25"/>
  <c r="G25"/>
  <c r="H25"/>
  <c r="H21"/>
  <c r="G21"/>
  <c r="F21"/>
  <c r="H8" l="1"/>
  <c r="H32"/>
  <c r="F32"/>
  <c r="F93"/>
  <c r="F6" s="1"/>
  <c r="G66"/>
  <c r="G63" s="1"/>
  <c r="I25"/>
  <c r="I21"/>
  <c r="E64"/>
  <c r="E51"/>
  <c r="F5" l="1"/>
  <c r="G5"/>
  <c r="E41" l="1"/>
  <c r="E25"/>
  <c r="E21"/>
  <c r="E5" l="1"/>
</calcChain>
</file>

<file path=xl/sharedStrings.xml><?xml version="1.0" encoding="utf-8"?>
<sst xmlns="http://schemas.openxmlformats.org/spreadsheetml/2006/main" count="830" uniqueCount="521">
  <si>
    <t>Účty</t>
  </si>
  <si>
    <t xml:space="preserve">Položka </t>
  </si>
  <si>
    <t>Ukazovateľ</t>
  </si>
  <si>
    <t>BEŽNÉ PRÍJMY</t>
  </si>
  <si>
    <t>DAŇOVÉ PRÍJMY</t>
  </si>
  <si>
    <t>632-0</t>
  </si>
  <si>
    <r>
      <t>Daň z nehnuteľností :</t>
    </r>
    <r>
      <rPr>
        <b/>
        <sz val="12"/>
        <color indexed="8"/>
        <rFont val="Times New Roman"/>
        <family val="1"/>
        <charset val="238"/>
      </rPr>
      <t xml:space="preserve">                                                       </t>
    </r>
  </si>
  <si>
    <t>319-1</t>
  </si>
  <si>
    <t>319-2</t>
  </si>
  <si>
    <t>319-3</t>
  </si>
  <si>
    <t>Kód</t>
  </si>
  <si>
    <t>319-4</t>
  </si>
  <si>
    <t>NEDAŇOVÉ PRÍJMY</t>
  </si>
  <si>
    <t>648-0</t>
  </si>
  <si>
    <t>Príjmy z vlastníctva</t>
  </si>
  <si>
    <t>318-2</t>
  </si>
  <si>
    <t>318-3</t>
  </si>
  <si>
    <t>318-4</t>
  </si>
  <si>
    <t>212003-1</t>
  </si>
  <si>
    <t>602-0</t>
  </si>
  <si>
    <t>Administratívne poplatky</t>
  </si>
  <si>
    <t>11H</t>
  </si>
  <si>
    <t>668-0</t>
  </si>
  <si>
    <t>223001-1</t>
  </si>
  <si>
    <t>223001-3</t>
  </si>
  <si>
    <t>223001-4</t>
  </si>
  <si>
    <t>223001-5</t>
  </si>
  <si>
    <t>359-5</t>
  </si>
  <si>
    <t>693-0</t>
  </si>
  <si>
    <t>312001-1</t>
  </si>
  <si>
    <t>312001-2</t>
  </si>
  <si>
    <t>312001-3</t>
  </si>
  <si>
    <t>312001-4</t>
  </si>
  <si>
    <t>312001-5</t>
  </si>
  <si>
    <t>312001-6</t>
  </si>
  <si>
    <t>312001-7</t>
  </si>
  <si>
    <t>312001-8</t>
  </si>
  <si>
    <t>312001-11</t>
  </si>
  <si>
    <t>312001-17</t>
  </si>
  <si>
    <t xml:space="preserve">MŠ na výchovu a vzdelávanie                                                </t>
  </si>
  <si>
    <t>357-5-0</t>
  </si>
  <si>
    <t>357-5-1</t>
  </si>
  <si>
    <t>357-5-2</t>
  </si>
  <si>
    <t>357-5-3</t>
  </si>
  <si>
    <t>357-5-4</t>
  </si>
  <si>
    <t>357-5-5</t>
  </si>
  <si>
    <t>357-5-6</t>
  </si>
  <si>
    <t>357-5-7</t>
  </si>
  <si>
    <t>357-5-8</t>
  </si>
  <si>
    <t>357-5-11</t>
  </si>
  <si>
    <t>357-5-17</t>
  </si>
  <si>
    <t>221-1</t>
  </si>
  <si>
    <t>357-5-9</t>
  </si>
  <si>
    <t>357-5-10</t>
  </si>
  <si>
    <t>312001-9</t>
  </si>
  <si>
    <t>312001-10</t>
  </si>
  <si>
    <t>331001-1</t>
  </si>
  <si>
    <t>11P3</t>
  </si>
  <si>
    <t>KAPITÁLOVÉ PRÍJMY</t>
  </si>
  <si>
    <t xml:space="preserve">Príjmy z predaja vlastníctva                </t>
  </si>
  <si>
    <t>641-0</t>
  </si>
  <si>
    <t>694-0</t>
  </si>
  <si>
    <t>Školský klub detí - príspevok za pobyt</t>
  </si>
  <si>
    <r>
      <t xml:space="preserve">Vlastné príjmy školy  </t>
    </r>
    <r>
      <rPr>
        <b/>
        <sz val="11"/>
        <color indexed="8"/>
        <rFont val="Times New Roman"/>
        <family val="1"/>
        <charset val="238"/>
      </rPr>
      <t>/bežné príjmy/</t>
    </r>
  </si>
  <si>
    <t>699-0</t>
  </si>
  <si>
    <t>584-0-1</t>
  </si>
  <si>
    <t>584-0-2</t>
  </si>
  <si>
    <t>584-0-3</t>
  </si>
  <si>
    <t>351-5-1</t>
  </si>
  <si>
    <t>351-5-2</t>
  </si>
  <si>
    <t>351-5-3</t>
  </si>
  <si>
    <t>PRÍJMY - ZŠ</t>
  </si>
  <si>
    <t>1.úprava</t>
  </si>
  <si>
    <t>2.úprava</t>
  </si>
  <si>
    <t>3.úprava</t>
  </si>
  <si>
    <t>357-5-12</t>
  </si>
  <si>
    <t>312001-12</t>
  </si>
  <si>
    <t>357-5-13</t>
  </si>
  <si>
    <t>312001-13</t>
  </si>
  <si>
    <t>11T2</t>
  </si>
  <si>
    <t>378-0-0</t>
  </si>
  <si>
    <t>11T1</t>
  </si>
  <si>
    <t>378-0-1</t>
  </si>
  <si>
    <t>312001-21</t>
  </si>
  <si>
    <t>312001-20</t>
  </si>
  <si>
    <t>371-1-0</t>
  </si>
  <si>
    <t>318-1 633</t>
  </si>
  <si>
    <t>642-0</t>
  </si>
  <si>
    <t>662-0</t>
  </si>
  <si>
    <t xml:space="preserve">GRANTY </t>
  </si>
  <si>
    <t>TRANSERY v rámci VS</t>
  </si>
  <si>
    <t>322001-3</t>
  </si>
  <si>
    <t>11S1</t>
  </si>
  <si>
    <t>Ostatné príjmy</t>
  </si>
  <si>
    <t xml:space="preserve">Dotácie  z ÚPSVaR  VK                                  </t>
  </si>
  <si>
    <t>Tuzemské bežné transfery zo ŠR</t>
  </si>
  <si>
    <t>584-0-6</t>
  </si>
  <si>
    <t>ZŠ príspevok dobrý anjel</t>
  </si>
  <si>
    <t>ZŠ na výchovu a vzdel.žiak. zo SZP</t>
  </si>
  <si>
    <t>357-5-16</t>
  </si>
  <si>
    <t>312001-16</t>
  </si>
  <si>
    <t>322001-11</t>
  </si>
  <si>
    <t>378-0-2</t>
  </si>
  <si>
    <t>312001-22</t>
  </si>
  <si>
    <t>/5xx</t>
  </si>
  <si>
    <t>EU Dotácia na projekt HUSK</t>
  </si>
  <si>
    <t>od MH SR- modernizácia ver.osvetlenia</t>
  </si>
  <si>
    <t>Leader-na rekonštrukciu domu smútku</t>
  </si>
  <si>
    <t>Envirofond - kanalizácia</t>
  </si>
  <si>
    <t>357-5-20</t>
  </si>
  <si>
    <t>Min.školstva - havarijný stav ZŠ Vinica</t>
  </si>
  <si>
    <t>starosta obce</t>
  </si>
  <si>
    <t>Dane z príjmov FO a PO:</t>
  </si>
  <si>
    <t xml:space="preserve">Z pozemkov                                                                    </t>
  </si>
  <si>
    <t xml:space="preserve">Zo stavieb                                                                            </t>
  </si>
  <si>
    <t xml:space="preserve">Z bytov a nebyt.priestorov v byt.dome                                                                              </t>
  </si>
  <si>
    <r>
      <t>Dane za špecifické služby:</t>
    </r>
    <r>
      <rPr>
        <b/>
        <sz val="12"/>
        <color indexed="8"/>
        <rFont val="Times New Roman"/>
        <family val="1"/>
        <charset val="238"/>
      </rPr>
      <t xml:space="preserve">                                         </t>
    </r>
  </si>
  <si>
    <t xml:space="preserve">Za psa                                                                                   </t>
  </si>
  <si>
    <t xml:space="preserve">Za ubytovanie                                                                     </t>
  </si>
  <si>
    <t xml:space="preserve">Za užívanie verejného priestranstva                                    </t>
  </si>
  <si>
    <t xml:space="preserve">Za komunál. odpady a drobné st.odpady                                       </t>
  </si>
  <si>
    <t xml:space="preserve">Z prenajatých pozemkov                                                               </t>
  </si>
  <si>
    <t xml:space="preserve">Zz prenaj.budov, priestorov a objektov                                   </t>
  </si>
  <si>
    <t xml:space="preserve">Nájomné z obec. nájomných bytov                                   </t>
  </si>
  <si>
    <t xml:space="preserve">Z prenajatých strojov, prístrojov, zariadení,techniky a náradia                                      </t>
  </si>
  <si>
    <t xml:space="preserve">Ostatné poplatky  - z vlastnej činnosti                                      </t>
  </si>
  <si>
    <t xml:space="preserve"> - z činnosti spol. obecného úradu            </t>
  </si>
  <si>
    <t>Pokuty, penále a iné sankcie</t>
  </si>
  <si>
    <t xml:space="preserve">Za porušenie predpisov       </t>
  </si>
  <si>
    <t>Popl. a platby z náhod. predaja a služieb</t>
  </si>
  <si>
    <t xml:space="preserve">Za relácie v miestnom rozhlase                                      </t>
  </si>
  <si>
    <t xml:space="preserve">Za kopírovanie                                                                        </t>
  </si>
  <si>
    <t xml:space="preserve">Z činnosti kultúrneho domu, knižnici                                                 </t>
  </si>
  <si>
    <t xml:space="preserve">Z prenajatých bytov a nebyt.priest.       </t>
  </si>
  <si>
    <t xml:space="preserve">Popl. za ulož. odp. vody zo žúmp  ČOV           </t>
  </si>
  <si>
    <t xml:space="preserve">Za materské školy a školské zariadenia                        </t>
  </si>
  <si>
    <t>Za prebytočný hnuteľný majetok</t>
  </si>
  <si>
    <t xml:space="preserve">Úroky z tuzemských vkladov                   </t>
  </si>
  <si>
    <t xml:space="preserve">Z účtov finančného hospodárenia                                           </t>
  </si>
  <si>
    <t>Z dodania elektroodpadu</t>
  </si>
  <si>
    <t>GRANTY A TRANSFERY</t>
  </si>
  <si>
    <t xml:space="preserve">Na spoločný úrad alebo združenie obcí                         </t>
  </si>
  <si>
    <t xml:space="preserve">Na matričnú činnosť                                                     </t>
  </si>
  <si>
    <t xml:space="preserve">Na stavebné konanie                                                                   </t>
  </si>
  <si>
    <t xml:space="preserve">Na cestnú doprava                                                                  </t>
  </si>
  <si>
    <t xml:space="preserve">Na hlásenie pobytu obč. a reg. obyv.                        </t>
  </si>
  <si>
    <t xml:space="preserve">Na životné prostredie                                       </t>
  </si>
  <si>
    <t xml:space="preserve">Základná škola-normatív na žiaka                                        </t>
  </si>
  <si>
    <t xml:space="preserve">Základná škola-vzdelávacie poukazy                                     </t>
  </si>
  <si>
    <t xml:space="preserve">Základná škola-doprava žiakov                                              </t>
  </si>
  <si>
    <t>Na odmeny pre skladníka CO</t>
  </si>
  <si>
    <t>Na zvýš. platov nepedagog.zamest.</t>
  </si>
  <si>
    <t xml:space="preserve">Voľby </t>
  </si>
  <si>
    <t xml:space="preserve">Na stravovanie žiakov v HN                                                                  </t>
  </si>
  <si>
    <t>Na školské potreby pre žiakov v HN</t>
  </si>
  <si>
    <t xml:space="preserve">Menšie obecné služby </t>
  </si>
  <si>
    <t>Podpora zamest. - 1 osoba</t>
  </si>
  <si>
    <t>Paragraf 50j - 4 osoby</t>
  </si>
  <si>
    <t>Zahraničné granty</t>
  </si>
  <si>
    <t>Bežné</t>
  </si>
  <si>
    <t>Príroda nepozná hranice</t>
  </si>
  <si>
    <t>Z predaja kapit.aktív-rod.domu č.729</t>
  </si>
  <si>
    <t xml:space="preserve">Tuz. kapitálové granty a transf.                           </t>
  </si>
  <si>
    <t>351-5-6</t>
  </si>
  <si>
    <t xml:space="preserve">Základná škola  - prenájom nebyt.priest.    </t>
  </si>
  <si>
    <t>Školská jedáleň  -  stravné od cudzích strav.</t>
  </si>
  <si>
    <t>PRÍJMY - ZŠ VINICA</t>
  </si>
  <si>
    <t>BEŽNÉ VÝDAVKY</t>
  </si>
  <si>
    <t>1.</t>
  </si>
  <si>
    <t>01.1.1.1.6</t>
  </si>
  <si>
    <t>Výdavky verejnej správy</t>
  </si>
  <si>
    <t>Základný plat a náhrady mzdy</t>
  </si>
  <si>
    <t>Odvod na nemocenské poistenie - 1,4 %</t>
  </si>
  <si>
    <t>Odvod na dôchodkové zabezpečenie - 14 %   starobné</t>
  </si>
  <si>
    <t>Úrazové poistenie zamestnancov  - 0,8 %</t>
  </si>
  <si>
    <t>Odvod na dôchodkové zabezpečenie - 3 %    invalidné</t>
  </si>
  <si>
    <t>Príspevok na poistenie v nezamestnanosti -1 %</t>
  </si>
  <si>
    <t>Príspevok na doplnkové dôchodkové poistenie</t>
  </si>
  <si>
    <t>Cestovné náhrady - zahraničné</t>
  </si>
  <si>
    <t xml:space="preserve">Mzdy a odvody                                                                </t>
  </si>
  <si>
    <t>Elektrická energia /budova OcÚ/</t>
  </si>
  <si>
    <t>632001-1</t>
  </si>
  <si>
    <t>Plyn</t>
  </si>
  <si>
    <t>Vodné</t>
  </si>
  <si>
    <t>Telefónne poplatky, fax, internet</t>
  </si>
  <si>
    <t>632003-1</t>
  </si>
  <si>
    <t>632003-2</t>
  </si>
  <si>
    <t>Poštovné; kolky</t>
  </si>
  <si>
    <t>Vybavenie kancelárií-kancel.stroje</t>
  </si>
  <si>
    <t>Kancelárske potreby a materiál</t>
  </si>
  <si>
    <t>633006-1</t>
  </si>
  <si>
    <t>Čistiace potreby</t>
  </si>
  <si>
    <t>633006-2</t>
  </si>
  <si>
    <t>Tlačivá</t>
  </si>
  <si>
    <t>Zbierky zákonov,odborné publikácie, noviny</t>
  </si>
  <si>
    <t>Reprezentačné výdavky /aj na OZ/</t>
  </si>
  <si>
    <t>Servis.údržba opravy služ.vozidla</t>
  </si>
  <si>
    <t>Povinné zm.pois. služob.vozidla</t>
  </si>
  <si>
    <t>Diaľničná nálepka,parkov.karta</t>
  </si>
  <si>
    <t>Energie, materiál</t>
  </si>
  <si>
    <t>Školenia,semináre /účastnícke poplatky/</t>
  </si>
  <si>
    <t>Odvoz splaškov</t>
  </si>
  <si>
    <t>637004-1</t>
  </si>
  <si>
    <t>Revízie a kontroly zariadení budovy</t>
  </si>
  <si>
    <t xml:space="preserve">Audítorské a právne  služby  </t>
  </si>
  <si>
    <t>Príspevky zamestnávateľa na stravovanie</t>
  </si>
  <si>
    <t>Povinný prídel do sociálneho fondu</t>
  </si>
  <si>
    <t>Odmeny členom obecného zastupiteľstva</t>
  </si>
  <si>
    <t>637005-1</t>
  </si>
  <si>
    <t>Služby</t>
  </si>
  <si>
    <t>635002-1</t>
  </si>
  <si>
    <t>Údržba softvérov  /aktualizácia/</t>
  </si>
  <si>
    <t>Údržba kancelárskych strojov  zariadení</t>
  </si>
  <si>
    <t>Údržba administr. budovy OcÚ</t>
  </si>
  <si>
    <t>Údržba</t>
  </si>
  <si>
    <t>01.7.0.</t>
  </si>
  <si>
    <t>Transakcie verejného dlhu</t>
  </si>
  <si>
    <t>Úrok z úveru -na výst. obecných nájom. bytov-12.bj.</t>
  </si>
  <si>
    <t>651003-1</t>
  </si>
  <si>
    <t>Úrok z úveru -na výst. obecných nájom. bytov -8bj.</t>
  </si>
  <si>
    <t>Verejný poriadok a bezpečnosť</t>
  </si>
  <si>
    <t>03.2.0.</t>
  </si>
  <si>
    <t>Požiarna ochrana</t>
  </si>
  <si>
    <t>Elektrická energia</t>
  </si>
  <si>
    <t>Zákonné zmluvné poistenie požiarneho vozidla</t>
  </si>
  <si>
    <t>Prenájom časť cesty k HZ od SSC</t>
  </si>
  <si>
    <t xml:space="preserve">Ekonomická  oblasť </t>
  </si>
  <si>
    <t>04.6.0.</t>
  </si>
  <si>
    <t>DOPRAVA</t>
  </si>
  <si>
    <t>Úrazové poistenie zamestnancov – 0,8 %</t>
  </si>
  <si>
    <t>Povinný prídel do soc.fondu</t>
  </si>
  <si>
    <t>Náhrada cestovných a stravných výdavkov</t>
  </si>
  <si>
    <t>Mzdy a odvody</t>
  </si>
  <si>
    <t>Elektrická energia - dielňa</t>
  </si>
  <si>
    <t>Nákup a výsadba stromkov,kríkov,kvetov</t>
  </si>
  <si>
    <t>Náradie do dielne</t>
  </si>
  <si>
    <t>Nákup kameňa na údržbu MK</t>
  </si>
  <si>
    <t>633006-3</t>
  </si>
  <si>
    <t>Materiál na údržbu dopravnej techniky</t>
  </si>
  <si>
    <t xml:space="preserve">PHM -kosačky, traktor, RTO-Škoda, </t>
  </si>
  <si>
    <t>Údržba prevádzkových strojov</t>
  </si>
  <si>
    <t>Údržba dopravnej techniky</t>
  </si>
  <si>
    <t>635006-2</t>
  </si>
  <si>
    <t>Asfaltovanie výtĺkov - a ulíc</t>
  </si>
  <si>
    <t>635006-1</t>
  </si>
  <si>
    <t>Chodník ul. Nekyjská</t>
  </si>
  <si>
    <t>Povinné zmluvné poistenie nákl. vozidie</t>
  </si>
  <si>
    <t>STK  dopravnej techniky</t>
  </si>
  <si>
    <t>05.1.0.</t>
  </si>
  <si>
    <t>Nakladanie s odpadmi</t>
  </si>
  <si>
    <t>Odvod na nemocenské poistenie</t>
  </si>
  <si>
    <t>Odvod na dôchodkové zabezpečenie - 14 % starobné</t>
  </si>
  <si>
    <t>Odvod na dôchodkové zabezpečenie-3%inval.</t>
  </si>
  <si>
    <t>Elektrická energia – ČOV</t>
  </si>
  <si>
    <t>Telekomunikačné popl. na zabezpeč. zariadenie ČOV</t>
  </si>
  <si>
    <t>Nákl.za riadenie tech. procesu počas skúšobnej prev.-ČOV</t>
  </si>
  <si>
    <t>637004-2</t>
  </si>
  <si>
    <t>Servísna kontrola- ČOV</t>
  </si>
  <si>
    <t>637004-3</t>
  </si>
  <si>
    <t>Kompl. servis pre analýzu prítokovej a odtokovj vody -ČOV</t>
  </si>
  <si>
    <t>Nájomné za pozemok ČOV</t>
  </si>
  <si>
    <t>637004-5</t>
  </si>
  <si>
    <t>Vývoz močoviny  z ČOV</t>
  </si>
  <si>
    <t>Zber odpadov od obyvateľstva</t>
  </si>
  <si>
    <t>Poplatok za uloženie a likvid. odpadu</t>
  </si>
  <si>
    <t>637004-4</t>
  </si>
  <si>
    <t>Separovaný zber odpadu – náklady na zebezpečenie</t>
  </si>
  <si>
    <t>Bývanie a občianska vybavenosť</t>
  </si>
  <si>
    <t>06.2.0.</t>
  </si>
  <si>
    <t>Rozvoj obce</t>
  </si>
  <si>
    <t>Nákl. za vyhotovenie GO plánov, znalec.posudkov</t>
  </si>
  <si>
    <t>Vytýčenie inž. sieti a iné výdavky  súvis. s invest.výst.</t>
  </si>
  <si>
    <t>Poistenie staveniska-</t>
  </si>
  <si>
    <t>06.4.0.</t>
  </si>
  <si>
    <t>Verejné osvetlenie</t>
  </si>
  <si>
    <r>
      <t xml:space="preserve">Materiál  na opravu VO </t>
    </r>
    <r>
      <rPr>
        <sz val="10"/>
        <color indexed="8"/>
        <rFont val="Times New Roman"/>
        <family val="1"/>
        <charset val="238"/>
      </rPr>
      <t>/výbojky, zapaľovače/</t>
    </r>
  </si>
  <si>
    <t>Údržba  verejného osvetlenia</t>
  </si>
  <si>
    <t>06.6.0.</t>
  </si>
  <si>
    <t>Bývanie – obecné nájomné byty</t>
  </si>
  <si>
    <t>Poistenie obecných  nájomných bytov</t>
  </si>
  <si>
    <t xml:space="preserve">Zdravotníctvo                                                                           </t>
  </si>
  <si>
    <t>07.6.0.</t>
  </si>
  <si>
    <t>Zdravotníctvo - zdravotné stredisko</t>
  </si>
  <si>
    <t>Odvod na zdravotné poistenie - 10 %</t>
  </si>
  <si>
    <t>Odvod na dôchodkové zabezpečenie - 16  % starobné</t>
  </si>
  <si>
    <t>Odvod na dôchodkové poistenie - 3 %  invalidné</t>
  </si>
  <si>
    <t>Príspevok na poistenie v nezamestnanosti - 1 %</t>
  </si>
  <si>
    <t>Palivo -plyn</t>
  </si>
  <si>
    <t>Revízia plynových spotrebičov</t>
  </si>
  <si>
    <t>Príspevok na stravovanie</t>
  </si>
  <si>
    <t>Údržba budovy</t>
  </si>
  <si>
    <t>Oprava plynových spotrebičov</t>
  </si>
  <si>
    <t>Kultúra a náboženstvo</t>
  </si>
  <si>
    <t>08.1.0.</t>
  </si>
  <si>
    <r>
      <t>Športové služby</t>
    </r>
    <r>
      <rPr>
        <b/>
        <sz val="12"/>
        <color indexed="8"/>
        <rFont val="Times New Roman"/>
        <family val="1"/>
        <charset val="238"/>
      </rPr>
      <t/>
    </r>
  </si>
  <si>
    <t>Výdavky na šport.podujatia /na futbal.turnaj/</t>
  </si>
  <si>
    <t>372-0</t>
  </si>
  <si>
    <t>Bežné transfery pre futbal. klub</t>
  </si>
  <si>
    <t>372-0-1</t>
  </si>
  <si>
    <t>642001-1</t>
  </si>
  <si>
    <t>Bežné transfery pre šachový klub</t>
  </si>
  <si>
    <t>08.2.0.9</t>
  </si>
  <si>
    <r>
      <t>Kultúrne zariadenia</t>
    </r>
    <r>
      <rPr>
        <b/>
        <sz val="12"/>
        <color indexed="8"/>
        <rFont val="Times New Roman"/>
        <family val="1"/>
        <charset val="238"/>
      </rPr>
      <t xml:space="preserve"> - KD</t>
    </r>
    <r>
      <rPr>
        <b/>
        <u/>
        <sz val="12"/>
        <color indexed="8"/>
        <rFont val="Times New Roman"/>
        <family val="1"/>
        <charset val="238"/>
      </rPr>
      <t/>
    </r>
  </si>
  <si>
    <t>Základný plat a náhr. mzdy</t>
  </si>
  <si>
    <t xml:space="preserve">Odvod na zdravotné poistenie - 10% </t>
  </si>
  <si>
    <t>Odvod na nemocenské poistenie - 1,4%</t>
  </si>
  <si>
    <t>Odvod na dôchodkové zabezpečenie - 14  % starobné</t>
  </si>
  <si>
    <t>Úrazové poistenie zamestnancov - 0,8 %</t>
  </si>
  <si>
    <t>Palivo - plyn</t>
  </si>
  <si>
    <t>Telefónne poplatky</t>
  </si>
  <si>
    <t>Vybavenie kancel.+mikrofón</t>
  </si>
  <si>
    <t>Pracovná odev</t>
  </si>
  <si>
    <t>Materiálové náklady</t>
  </si>
  <si>
    <t>Kultúrna činnosť - obecné slávnosti</t>
  </si>
  <si>
    <t>Revízia spotrebičov  a zariadení budovy</t>
  </si>
  <si>
    <t>Príspevky na stravovanie</t>
  </si>
  <si>
    <t>Oprava  spotrebičov</t>
  </si>
  <si>
    <t>372-0-2</t>
  </si>
  <si>
    <t>642001-2</t>
  </si>
  <si>
    <t>08.2.0.5</t>
  </si>
  <si>
    <t>Knižnica</t>
  </si>
  <si>
    <t>Odvod na zdravotné poistenie - 10%</t>
  </si>
  <si>
    <t>Odvod na dôchodkové zabezpečenie - 14%  starobné</t>
  </si>
  <si>
    <t>Úrazové poistenie zamestnancov - 0,8%</t>
  </si>
  <si>
    <t>Odvod na dôchodkové poistenie - 3 %   invalidné</t>
  </si>
  <si>
    <t>Príspevok na poistenie v nezamestnanosti - 1%</t>
  </si>
  <si>
    <t>Poštovné</t>
  </si>
  <si>
    <t>Kancelárske potreby</t>
  </si>
  <si>
    <t>Knihy, časopisy, noviny</t>
  </si>
  <si>
    <t>08.4.0.</t>
  </si>
  <si>
    <t>Náboženské a spoločenské služby</t>
  </si>
  <si>
    <t>Elektrická energia  /dom smútku/</t>
  </si>
  <si>
    <t>Vodné /dom smútku, cintoríny /</t>
  </si>
  <si>
    <t>Údržba domu smútku  a cintorínov</t>
  </si>
  <si>
    <t>08.6.0.</t>
  </si>
  <si>
    <t>Kultúra inde neklasifikovaná</t>
  </si>
  <si>
    <t>HUSK Všeobecné služby</t>
  </si>
  <si>
    <t>Vzdelanie</t>
  </si>
  <si>
    <t>09.1.1.1</t>
  </si>
  <si>
    <t>Predškolská výchova</t>
  </si>
  <si>
    <t>Odvod do ZP - VZP - 10%</t>
  </si>
  <si>
    <t>Odvod do ZP - ost. ZP - 10%</t>
  </si>
  <si>
    <t>Odvod na dôchodkové poistenie - 14% starobné</t>
  </si>
  <si>
    <t>Úrazové poistenie zam. - 0,8%</t>
  </si>
  <si>
    <t>Odvod na dôchodkové poistenie - 3% inv.</t>
  </si>
  <si>
    <t>Príspevok na poistenie v nezam. - 1%</t>
  </si>
  <si>
    <t>Príspevok do DDP</t>
  </si>
  <si>
    <t>Telefónné poplatky</t>
  </si>
  <si>
    <t>Učebné pomôcky, odborná literatúra</t>
  </si>
  <si>
    <t>Poistenie budovy</t>
  </si>
  <si>
    <t>637015-1</t>
  </si>
  <si>
    <t>Úrazové poistenie detí</t>
  </si>
  <si>
    <t>Povinný prídel do soc. fondu</t>
  </si>
  <si>
    <t>09.1.2.1</t>
  </si>
  <si>
    <t>Základné vzdelanie</t>
  </si>
  <si>
    <t>10.2.0.2.</t>
  </si>
  <si>
    <t xml:space="preserve">Sociálne zabezpečenie        </t>
  </si>
  <si>
    <t>PHM do autobusu /zájazd pre dôchodcov/</t>
  </si>
  <si>
    <t>Reprezent. výdavky pre dôchodcov</t>
  </si>
  <si>
    <t>Jednoráz.dávky soc.pom. a prísp.pre novoroden.</t>
  </si>
  <si>
    <t>01.6.0.</t>
  </si>
  <si>
    <t>Základný plat a náhrada mzdy</t>
  </si>
  <si>
    <t>Odvod do ZP– ost.zdrav.poisťovňa .10%</t>
  </si>
  <si>
    <t>Odvod na dôchodkové poistenie - 14 %  starobné</t>
  </si>
  <si>
    <t>Úrazové poistenie zamestnancov- 0,8 %</t>
  </si>
  <si>
    <t xml:space="preserve">Príspevok na poistenie v nezamestnanosti – 1 % </t>
  </si>
  <si>
    <t>Príspevok na DDP</t>
  </si>
  <si>
    <t>Reprezentačné</t>
  </si>
  <si>
    <t>Odborné publikácie</t>
  </si>
  <si>
    <t>Údržba kancelárskych strojov</t>
  </si>
  <si>
    <t>Školenie, semináre</t>
  </si>
  <si>
    <t>Popl. za vstup do Reg. nehnuteľnosti</t>
  </si>
  <si>
    <t>Nezamestnanosť</t>
  </si>
  <si>
    <t>10.5.0.</t>
  </si>
  <si>
    <t>Dobrovoľnícke práce</t>
  </si>
  <si>
    <t xml:space="preserve">Základný plat a náhrady mzdy </t>
  </si>
  <si>
    <t>KAPITÁLOVÉ VÝDAVKY</t>
  </si>
  <si>
    <t>04.1.2.</t>
  </si>
  <si>
    <t>Všeobecná pracovná oblasť</t>
  </si>
  <si>
    <t>Cestná doprava</t>
  </si>
  <si>
    <t>Výstavba autobusovej zastávky</t>
  </si>
  <si>
    <t>717001-1</t>
  </si>
  <si>
    <t>Kanalizácia</t>
  </si>
  <si>
    <t xml:space="preserve">Verejné osvetlenie </t>
  </si>
  <si>
    <t>11S2</t>
  </si>
  <si>
    <t xml:space="preserve">Modernizácia verej. osvetlenia - dot od. MVSR </t>
  </si>
  <si>
    <t>717002-1</t>
  </si>
  <si>
    <t>Vlastný podiel 5%</t>
  </si>
  <si>
    <t>Rekonštrukcia budovy domu smútku -LEADER</t>
  </si>
  <si>
    <t>Vlastný podiel</t>
  </si>
  <si>
    <t>Odvod na zdravotné poistenie-VŠZP 10 %</t>
  </si>
  <si>
    <t>Odvod na zdrav,poistenie-ostatné zdrav.poisť. 10%</t>
  </si>
  <si>
    <t>Na dôchodkové zabezpečenie - 3 %    invalidné</t>
  </si>
  <si>
    <t>Príspevok do rezervného fondu,solidarity - 4,75 %</t>
  </si>
  <si>
    <t>Cestovné náhrady - tuzemské</t>
  </si>
  <si>
    <t>Cestovné náhr.,energie, materiál,dopravné</t>
  </si>
  <si>
    <t>Vodné,stočné</t>
  </si>
  <si>
    <t>Plyn budova OcÚ</t>
  </si>
  <si>
    <t>Rozhlas a televízia /konces.poplatok/</t>
  </si>
  <si>
    <t>Bezpečnostný projekt ochrana osob.údajov</t>
  </si>
  <si>
    <t>Rutinná a štandardná údržba</t>
  </si>
  <si>
    <t>Poplatky v banke za vedenie účtov</t>
  </si>
  <si>
    <t>Prísevky zamestnávateľa na stravovanie</t>
  </si>
  <si>
    <t>Poistné obecné budovy</t>
  </si>
  <si>
    <t>Transakcia verejného dlhu</t>
  </si>
  <si>
    <t>Splácanie úveru zo ŠFRB 8 bj.</t>
  </si>
  <si>
    <t>821007-1</t>
  </si>
  <si>
    <t>Splácanie úveru zo ŠFRB 12 bj.</t>
  </si>
  <si>
    <t>VÝDAVKY - ZŠ</t>
  </si>
  <si>
    <t>Základná škola</t>
  </si>
  <si>
    <t xml:space="preserve">Normatívne výdavky </t>
  </si>
  <si>
    <t>Vzdelávacie poukazy</t>
  </si>
  <si>
    <t xml:space="preserve">Dopravné </t>
  </si>
  <si>
    <t>Nájomné</t>
  </si>
  <si>
    <t>na výchovu a vzdelávanie so SZP</t>
  </si>
  <si>
    <t>ŠKD</t>
  </si>
  <si>
    <t>Príspevky za pobyt</t>
  </si>
  <si>
    <t>Školská jedáleň</t>
  </si>
  <si>
    <t>Vlastné príjmy od cudzích stravníkov</t>
  </si>
  <si>
    <t>Hmotná núdza</t>
  </si>
  <si>
    <t>Na stravovanie žiaka v HN</t>
  </si>
  <si>
    <t>Na školské potreby pre žiaka v HN</t>
  </si>
  <si>
    <t>Odvod na zdravotné poistenie-VŠZP.10%</t>
  </si>
  <si>
    <t>Príspevok do rez.fondu,solidarity -  4,75 %</t>
  </si>
  <si>
    <t>Príspevok na poistenie v nezamest. -1 %</t>
  </si>
  <si>
    <t>Odvod na zdrav. poist.-ost.zdrav.poist..10%</t>
  </si>
  <si>
    <t>Príspevok do rez.fondu solidarity -  4,75 %</t>
  </si>
  <si>
    <t>Materiál- na separovaný zber</t>
  </si>
  <si>
    <t>Nákup kontajnerov na TKO</t>
  </si>
  <si>
    <t>Energie, materiál,nájomné</t>
  </si>
  <si>
    <t>Poistné budova ČOV</t>
  </si>
  <si>
    <t xml:space="preserve">Výnos dane z príjmov pouk.úz.samosp.                                     </t>
  </si>
  <si>
    <t>Na riešenie kritick.stavu cestnej infraštr.</t>
  </si>
  <si>
    <t>Vodné a stočné</t>
  </si>
  <si>
    <t>Príspevok do rez.fondu solidarity - 4,75 %</t>
  </si>
  <si>
    <t>Príspevok do doplnkového dôch. poistenia</t>
  </si>
  <si>
    <t>Údržba a služby</t>
  </si>
  <si>
    <t xml:space="preserve">Transfery </t>
  </si>
  <si>
    <t>VÝDAVKY -ZŠ VINICA</t>
  </si>
  <si>
    <t>Príspevok do rez. fondu solidarity - 4,75%</t>
  </si>
  <si>
    <t>Materiál, služby</t>
  </si>
  <si>
    <t>Energia, materiálové náklady</t>
  </si>
  <si>
    <t>Opravy a údržba v budove MŠ</t>
  </si>
  <si>
    <t>Finančný príspevok pre združenie rodičov</t>
  </si>
  <si>
    <t>Projekt - Príroda nepozná hranice</t>
  </si>
  <si>
    <t>Príspevok do rez. fondu solidarity- 4,75%</t>
  </si>
  <si>
    <t>Príspevok do rez. fondu solidarity - 4,75 %</t>
  </si>
  <si>
    <t xml:space="preserve">Prijaté dlhodobé preddavky                                                     </t>
  </si>
  <si>
    <t>411005-1</t>
  </si>
  <si>
    <t xml:space="preserve">Príspevky od nájomníkov do F. údržby                  </t>
  </si>
  <si>
    <t xml:space="preserve">Prevod zostatkov minulého roku:                         </t>
  </si>
  <si>
    <t xml:space="preserve">Prevod zostatku z minul.roku - OCÚ                                             </t>
  </si>
  <si>
    <t>453000-1</t>
  </si>
  <si>
    <t xml:space="preserve">Prevod zostatku z minul.roku – ZŠ - normatív                         </t>
  </si>
  <si>
    <t>Vypracovala: Ing. Judita Kelemenová</t>
  </si>
  <si>
    <t>vo Vinici dňa 27.11.2013</t>
  </si>
  <si>
    <t>Hrubík Béla</t>
  </si>
  <si>
    <t>Bežné transfery pre ZO Csemadok Vinica</t>
  </si>
  <si>
    <t xml:space="preserve">Úpravy okolo cint.,úp.terénne,brána,plot </t>
  </si>
  <si>
    <t>A    BEŽNÉ PRÍJMY</t>
  </si>
  <si>
    <t xml:space="preserve">  B     BEŽNÉ VÝDAVKY</t>
  </si>
  <si>
    <t>C     FINANĆNÉ OPERÁCIE</t>
  </si>
  <si>
    <t>PRÍJMY</t>
  </si>
  <si>
    <t>VÝDAVKY</t>
  </si>
  <si>
    <t xml:space="preserve"> PRÍJMOVÉ OPERÁCIE</t>
  </si>
  <si>
    <t>VÝDAVKOVÉ OPERÁCIE</t>
  </si>
  <si>
    <t>PRÍJMY SPOLU</t>
  </si>
  <si>
    <t>VÝDAVKY SPOLU</t>
  </si>
  <si>
    <t>1.úpr.</t>
  </si>
  <si>
    <t>2.úpr.</t>
  </si>
  <si>
    <t>3.úpr.</t>
  </si>
  <si>
    <t>PRÍJMY A VÝDAVKY CELKOM</t>
  </si>
  <si>
    <t>Prípravná a projektová dokumentácia - monitorovacie správy</t>
  </si>
  <si>
    <t xml:space="preserve">Za hracie prístroje                     </t>
  </si>
  <si>
    <t>Údržba, opravy hasičského vozidla</t>
  </si>
  <si>
    <t>Pohonné hmoty /nafta,mot.olej/</t>
  </si>
  <si>
    <t>Spoločný obecný úrad - stav. úrad</t>
  </si>
  <si>
    <t>Údržba, služby</t>
  </si>
  <si>
    <t>Údržba telekom. techniky-miestny rozhlas</t>
  </si>
  <si>
    <t>Členské príspevky v združeniach/3x/</t>
  </si>
  <si>
    <t>Služby a transfery nezisk.PO</t>
  </si>
  <si>
    <t>Cest., energie,materiál a dopravné</t>
  </si>
  <si>
    <t>635004-1</t>
  </si>
  <si>
    <t>Oprava budovy ZŠ-havarijný stav</t>
  </si>
  <si>
    <t>Materiál, dopravné , transfery jednotlivcom</t>
  </si>
  <si>
    <t>Vo Vinici dňa 13.12.2013</t>
  </si>
  <si>
    <t>UR2013</t>
  </si>
  <si>
    <t>322001-1</t>
  </si>
  <si>
    <t>o MVaRZ-revitalizácia CZVOV</t>
  </si>
  <si>
    <t>322001-12</t>
  </si>
  <si>
    <t>od MVaRZ SR hasičská zbrojnica</t>
  </si>
  <si>
    <r>
      <t>PHM do služobného vozidla  /Fabia</t>
    </r>
    <r>
      <rPr>
        <sz val="8"/>
        <color indexed="8"/>
        <rFont val="Times New Roman"/>
        <family val="1"/>
        <charset val="238"/>
      </rPr>
      <t>,Felícia/</t>
    </r>
  </si>
  <si>
    <t>z predaja pozemkov</t>
  </si>
  <si>
    <t>821007-2</t>
  </si>
  <si>
    <t>Splácanie úveru zo ŠFRB nová bj.</t>
  </si>
  <si>
    <t>Z nadácie Dobrý Anjel</t>
  </si>
  <si>
    <t>Na zvýšenie platov nepedagog.zamest.</t>
  </si>
  <si>
    <t>Špeciálne služby Centire</t>
  </si>
  <si>
    <t>Výmena rozvádzačov,elektroinštal.práce</t>
  </si>
  <si>
    <t>Cestovné náhrady</t>
  </si>
  <si>
    <t>322001-2</t>
  </si>
  <si>
    <t xml:space="preserve">Dotácia zo ŠFRB na nájomné byty                                  </t>
  </si>
  <si>
    <t>Bývanie-obecné nájomné byty</t>
  </si>
  <si>
    <t>Realizácia nových stavieb ŚFRB</t>
  </si>
  <si>
    <t>Pracovné náradie</t>
  </si>
  <si>
    <t>Pracovné oblečenie</t>
  </si>
  <si>
    <t>Poistné</t>
  </si>
  <si>
    <t>717001-2</t>
  </si>
  <si>
    <t>Revitalizácia cent.z.vin.o Vinica</t>
  </si>
  <si>
    <t>Vlastný podiel 5 %</t>
  </si>
  <si>
    <t>Náklady na koord.prác výkon st.dozoru</t>
  </si>
  <si>
    <t>Kultúra inde nekvalifikovaná</t>
  </si>
  <si>
    <t>HUSK,drevené lavice</t>
  </si>
  <si>
    <t>Výstavba ciest - od MVaRZ</t>
  </si>
  <si>
    <t>322001-13</t>
  </si>
  <si>
    <t>Výstavba járok, chodníkov</t>
  </si>
  <si>
    <t>717002-2</t>
  </si>
  <si>
    <t>06.3.0.</t>
  </si>
  <si>
    <t>Zásobovanie vodou</t>
  </si>
  <si>
    <t xml:space="preserve">Rekonštrukcia námestia </t>
  </si>
  <si>
    <t xml:space="preserve">                 T r o j r o č n ý     r o z p o č  e t     o b c e    a     Z Š   n a    r o k  y    2 0 1 4 , 2 0 1 5 , 2 0 1 6</t>
  </si>
</sst>
</file>

<file path=xl/styles.xml><?xml version="1.0" encoding="utf-8"?>
<styleSheet xmlns="http://schemas.openxmlformats.org/spreadsheetml/2006/main">
  <numFmts count="1">
    <numFmt numFmtId="164" formatCode="0.0000"/>
  </numFmts>
  <fonts count="44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2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4"/>
      <color rgb="FFFFFF00"/>
      <name val="Times New Roman"/>
      <family val="1"/>
      <charset val="238"/>
    </font>
    <font>
      <b/>
      <sz val="12"/>
      <color rgb="FFFFFF00"/>
      <name val="Times New Roman"/>
      <family val="1"/>
      <charset val="238"/>
    </font>
    <font>
      <sz val="11"/>
      <color rgb="FFFFFF00"/>
      <name val="Calibri"/>
      <family val="2"/>
      <charset val="238"/>
      <scheme val="minor"/>
    </font>
    <font>
      <b/>
      <u/>
      <sz val="12"/>
      <color indexed="8"/>
      <name val="Times New Roman"/>
      <family val="1"/>
      <charset val="238"/>
    </font>
    <font>
      <b/>
      <sz val="10"/>
      <color rgb="FFFFFF00"/>
      <name val="Times New Roman"/>
      <family val="1"/>
      <charset val="238"/>
    </font>
    <font>
      <sz val="10"/>
      <color rgb="FFFFFF00"/>
      <name val="Calibri"/>
      <family val="2"/>
      <charset val="238"/>
      <scheme val="minor"/>
    </font>
    <font>
      <b/>
      <i/>
      <sz val="10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8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6363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9">
    <xf numFmtId="0" fontId="0" fillId="0" borderId="0" xfId="0"/>
    <xf numFmtId="0" fontId="2" fillId="0" borderId="0" xfId="0" applyFont="1" applyAlignment="1">
      <alignment horizontal="left"/>
    </xf>
    <xf numFmtId="0" fontId="2" fillId="0" borderId="1" xfId="0" applyFont="1" applyBorder="1"/>
    <xf numFmtId="0" fontId="4" fillId="4" borderId="1" xfId="0" applyFont="1" applyFill="1" applyBorder="1"/>
    <xf numFmtId="0" fontId="2" fillId="5" borderId="1" xfId="0" applyFont="1" applyFill="1" applyBorder="1"/>
    <xf numFmtId="0" fontId="4" fillId="5" borderId="1" xfId="0" applyFont="1" applyFill="1" applyBorder="1" applyAlignment="1">
      <alignment vertical="top" wrapText="1"/>
    </xf>
    <xf numFmtId="0" fontId="4" fillId="5" borderId="1" xfId="0" applyFont="1" applyFill="1" applyBorder="1"/>
    <xf numFmtId="2" fontId="4" fillId="5" borderId="1" xfId="0" applyNumberFormat="1" applyFont="1" applyFill="1" applyBorder="1"/>
    <xf numFmtId="0" fontId="2" fillId="7" borderId="1" xfId="0" applyFont="1" applyFill="1" applyBorder="1"/>
    <xf numFmtId="0" fontId="2" fillId="0" borderId="3" xfId="0" applyFont="1" applyBorder="1"/>
    <xf numFmtId="0" fontId="2" fillId="0" borderId="0" xfId="0" applyFont="1" applyBorder="1"/>
    <xf numFmtId="0" fontId="5" fillId="5" borderId="1" xfId="0" applyFont="1" applyFill="1" applyBorder="1" applyAlignment="1">
      <alignment vertical="center"/>
    </xf>
    <xf numFmtId="0" fontId="4" fillId="6" borderId="2" xfId="0" applyFont="1" applyFill="1" applyBorder="1"/>
    <xf numFmtId="0" fontId="3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5" fillId="5" borderId="1" xfId="0" applyFont="1" applyFill="1" applyBorder="1" applyAlignment="1">
      <alignment vertical="top" wrapText="1"/>
    </xf>
    <xf numFmtId="0" fontId="8" fillId="7" borderId="1" xfId="0" applyFont="1" applyFill="1" applyBorder="1" applyAlignment="1">
      <alignment vertical="top" wrapText="1"/>
    </xf>
    <xf numFmtId="2" fontId="4" fillId="5" borderId="1" xfId="0" applyNumberFormat="1" applyFont="1" applyFill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vertical="top" wrapText="1"/>
    </xf>
    <xf numFmtId="2" fontId="2" fillId="0" borderId="0" xfId="0" applyNumberFormat="1" applyFont="1" applyBorder="1" applyAlignment="1">
      <alignment horizontal="right"/>
    </xf>
    <xf numFmtId="2" fontId="2" fillId="0" borderId="0" xfId="0" applyNumberFormat="1" applyFont="1" applyBorder="1"/>
    <xf numFmtId="0" fontId="4" fillId="8" borderId="1" xfId="0" applyFont="1" applyFill="1" applyBorder="1"/>
    <xf numFmtId="2" fontId="4" fillId="8" borderId="1" xfId="0" applyNumberFormat="1" applyFont="1" applyFill="1" applyBorder="1" applyAlignment="1">
      <alignment horizontal="right"/>
    </xf>
    <xf numFmtId="0" fontId="4" fillId="8" borderId="2" xfId="0" applyFont="1" applyFill="1" applyBorder="1"/>
    <xf numFmtId="0" fontId="1" fillId="0" borderId="1" xfId="0" applyFont="1" applyBorder="1"/>
    <xf numFmtId="0" fontId="12" fillId="5" borderId="1" xfId="0" applyFont="1" applyFill="1" applyBorder="1"/>
    <xf numFmtId="0" fontId="12" fillId="0" borderId="1" xfId="0" applyFont="1" applyFill="1" applyBorder="1"/>
    <xf numFmtId="2" fontId="9" fillId="5" borderId="1" xfId="0" applyNumberFormat="1" applyFont="1" applyFill="1" applyBorder="1"/>
    <xf numFmtId="0" fontId="12" fillId="0" borderId="1" xfId="0" applyFont="1" applyBorder="1"/>
    <xf numFmtId="2" fontId="12" fillId="0" borderId="1" xfId="0" applyNumberFormat="1" applyFont="1" applyBorder="1"/>
    <xf numFmtId="2" fontId="13" fillId="8" borderId="1" xfId="0" applyNumberFormat="1" applyFont="1" applyFill="1" applyBorder="1"/>
    <xf numFmtId="2" fontId="13" fillId="5" borderId="1" xfId="0" applyNumberFormat="1" applyFont="1" applyFill="1" applyBorder="1"/>
    <xf numFmtId="0" fontId="4" fillId="5" borderId="1" xfId="0" applyFont="1" applyFill="1" applyBorder="1" applyAlignment="1">
      <alignment vertical="center"/>
    </xf>
    <xf numFmtId="0" fontId="12" fillId="0" borderId="1" xfId="0" applyFont="1" applyBorder="1" applyAlignment="1">
      <alignment horizontal="left"/>
    </xf>
    <xf numFmtId="2" fontId="9" fillId="8" borderId="1" xfId="0" applyNumberFormat="1" applyFont="1" applyFill="1" applyBorder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15" fillId="10" borderId="1" xfId="0" applyFont="1" applyFill="1" applyBorder="1"/>
    <xf numFmtId="0" fontId="12" fillId="10" borderId="1" xfId="0" applyFont="1" applyFill="1" applyBorder="1"/>
    <xf numFmtId="0" fontId="13" fillId="5" borderId="1" xfId="0" applyFont="1" applyFill="1" applyBorder="1" applyAlignment="1">
      <alignment vertical="top" wrapText="1"/>
    </xf>
    <xf numFmtId="0" fontId="4" fillId="5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vertical="center"/>
    </xf>
    <xf numFmtId="0" fontId="17" fillId="5" borderId="1" xfId="0" applyFont="1" applyFill="1" applyBorder="1" applyAlignment="1">
      <alignment vertical="center" wrapText="1"/>
    </xf>
    <xf numFmtId="0" fontId="13" fillId="7" borderId="1" xfId="0" applyFont="1" applyFill="1" applyBorder="1"/>
    <xf numFmtId="0" fontId="12" fillId="0" borderId="1" xfId="0" applyFont="1" applyFill="1" applyBorder="1" applyAlignment="1">
      <alignment horizontal="right"/>
    </xf>
    <xf numFmtId="0" fontId="12" fillId="0" borderId="1" xfId="0" applyFont="1" applyBorder="1" applyAlignment="1">
      <alignment vertical="center"/>
    </xf>
    <xf numFmtId="2" fontId="12" fillId="10" borderId="1" xfId="0" applyNumberFormat="1" applyFont="1" applyFill="1" applyBorder="1"/>
    <xf numFmtId="2" fontId="4" fillId="2" borderId="1" xfId="0" applyNumberFormat="1" applyFont="1" applyFill="1" applyBorder="1" applyAlignment="1">
      <alignment horizontal="right"/>
    </xf>
    <xf numFmtId="0" fontId="1" fillId="0" borderId="0" xfId="0" applyFont="1"/>
    <xf numFmtId="0" fontId="11" fillId="0" borderId="0" xfId="0" applyFont="1" applyAlignment="1">
      <alignment horizontal="center"/>
    </xf>
    <xf numFmtId="0" fontId="2" fillId="2" borderId="5" xfId="0" applyFont="1" applyFill="1" applyBorder="1" applyAlignment="1">
      <alignment horizontal="left"/>
    </xf>
    <xf numFmtId="0" fontId="2" fillId="7" borderId="1" xfId="0" applyFont="1" applyFill="1" applyBorder="1" applyAlignment="1">
      <alignment vertical="top" wrapText="1"/>
    </xf>
    <xf numFmtId="2" fontId="9" fillId="7" borderId="1" xfId="0" applyNumberFormat="1" applyFont="1" applyFill="1" applyBorder="1" applyAlignment="1">
      <alignment horizontal="right"/>
    </xf>
    <xf numFmtId="2" fontId="9" fillId="7" borderId="1" xfId="0" applyNumberFormat="1" applyFont="1" applyFill="1" applyBorder="1"/>
    <xf numFmtId="2" fontId="9" fillId="5" borderId="1" xfId="0" applyNumberFormat="1" applyFont="1" applyFill="1" applyBorder="1" applyAlignment="1">
      <alignment horizontal="right"/>
    </xf>
    <xf numFmtId="2" fontId="12" fillId="0" borderId="1" xfId="0" applyNumberFormat="1" applyFont="1" applyBorder="1" applyAlignment="1">
      <alignment horizontal="right"/>
    </xf>
    <xf numFmtId="2" fontId="9" fillId="5" borderId="1" xfId="0" applyNumberFormat="1" applyFont="1" applyFill="1" applyBorder="1" applyAlignment="1">
      <alignment horizontal="right" vertical="center"/>
    </xf>
    <xf numFmtId="0" fontId="12" fillId="0" borderId="1" xfId="0" applyFont="1" applyBorder="1" applyAlignment="1">
      <alignment vertical="top" wrapText="1"/>
    </xf>
    <xf numFmtId="2" fontId="12" fillId="0" borderId="1" xfId="0" applyNumberFormat="1" applyFont="1" applyBorder="1" applyAlignment="1">
      <alignment horizontal="right" vertical="top" wrapText="1"/>
    </xf>
    <xf numFmtId="0" fontId="12" fillId="0" borderId="1" xfId="0" applyFont="1" applyBorder="1" applyAlignment="1">
      <alignment horizontal="left" vertical="center"/>
    </xf>
    <xf numFmtId="0" fontId="9" fillId="0" borderId="1" xfId="0" applyFont="1" applyBorder="1"/>
    <xf numFmtId="0" fontId="12" fillId="0" borderId="1" xfId="0" applyFont="1" applyBorder="1" applyAlignment="1">
      <alignment vertical="center" wrapText="1"/>
    </xf>
    <xf numFmtId="2" fontId="12" fillId="0" borderId="1" xfId="0" applyNumberFormat="1" applyFont="1" applyBorder="1" applyAlignment="1">
      <alignment horizontal="right" vertical="center" wrapText="1"/>
    </xf>
    <xf numFmtId="2" fontId="12" fillId="0" borderId="1" xfId="0" applyNumberFormat="1" applyFont="1" applyBorder="1" applyAlignment="1">
      <alignment vertical="center"/>
    </xf>
    <xf numFmtId="2" fontId="12" fillId="10" borderId="1" xfId="0" applyNumberFormat="1" applyFont="1" applyFill="1" applyBorder="1" applyAlignment="1">
      <alignment vertical="center"/>
    </xf>
    <xf numFmtId="0" fontId="12" fillId="0" borderId="1" xfId="0" applyFont="1" applyBorder="1" applyAlignment="1">
      <alignment horizontal="left" vertical="top" wrapText="1"/>
    </xf>
    <xf numFmtId="0" fontId="12" fillId="10" borderId="1" xfId="0" applyFont="1" applyFill="1" applyBorder="1" applyAlignment="1">
      <alignment horizontal="left"/>
    </xf>
    <xf numFmtId="0" fontId="12" fillId="10" borderId="1" xfId="0" applyFont="1" applyFill="1" applyBorder="1" applyAlignment="1">
      <alignment vertical="top" wrapText="1"/>
    </xf>
    <xf numFmtId="0" fontId="9" fillId="6" borderId="1" xfId="0" applyFont="1" applyFill="1" applyBorder="1"/>
    <xf numFmtId="0" fontId="20" fillId="0" borderId="1" xfId="0" applyFont="1" applyBorder="1" applyAlignment="1">
      <alignment vertical="top" wrapText="1"/>
    </xf>
    <xf numFmtId="2" fontId="20" fillId="0" borderId="1" xfId="0" applyNumberFormat="1" applyFont="1" applyBorder="1" applyAlignment="1">
      <alignment horizontal="right" vertical="top" wrapText="1"/>
    </xf>
    <xf numFmtId="0" fontId="12" fillId="0" borderId="1" xfId="0" applyFont="1" applyFill="1" applyBorder="1" applyAlignment="1">
      <alignment horizontal="left"/>
    </xf>
    <xf numFmtId="0" fontId="12" fillId="5" borderId="1" xfId="0" applyFont="1" applyFill="1" applyBorder="1" applyAlignment="1">
      <alignment horizontal="left"/>
    </xf>
    <xf numFmtId="0" fontId="14" fillId="0" borderId="1" xfId="0" applyFont="1" applyBorder="1" applyAlignment="1">
      <alignment vertical="top" wrapText="1"/>
    </xf>
    <xf numFmtId="0" fontId="14" fillId="0" borderId="1" xfId="0" applyFont="1" applyBorder="1" applyAlignment="1">
      <alignment vertical="center" wrapText="1"/>
    </xf>
    <xf numFmtId="0" fontId="21" fillId="0" borderId="1" xfId="0" applyFont="1" applyBorder="1"/>
    <xf numFmtId="0" fontId="14" fillId="0" borderId="1" xfId="0" applyFont="1" applyBorder="1"/>
    <xf numFmtId="0" fontId="14" fillId="0" borderId="1" xfId="0" applyFont="1" applyBorder="1" applyAlignment="1">
      <alignment horizontal="left"/>
    </xf>
    <xf numFmtId="2" fontId="14" fillId="0" borderId="1" xfId="0" applyNumberFormat="1" applyFont="1" applyBorder="1" applyAlignment="1">
      <alignment horizontal="right"/>
    </xf>
    <xf numFmtId="2" fontId="14" fillId="0" borderId="1" xfId="0" applyNumberFormat="1" applyFont="1" applyBorder="1"/>
    <xf numFmtId="1" fontId="9" fillId="5" borderId="1" xfId="0" applyNumberFormat="1" applyFont="1" applyFill="1" applyBorder="1"/>
    <xf numFmtId="1" fontId="12" fillId="0" borderId="1" xfId="0" applyNumberFormat="1" applyFont="1" applyBorder="1"/>
    <xf numFmtId="1" fontId="12" fillId="0" borderId="1" xfId="0" applyNumberFormat="1" applyFont="1" applyBorder="1" applyAlignment="1">
      <alignment vertical="center"/>
    </xf>
    <xf numFmtId="1" fontId="14" fillId="0" borderId="1" xfId="0" applyNumberFormat="1" applyFont="1" applyBorder="1" applyAlignment="1">
      <alignment vertical="center"/>
    </xf>
    <xf numFmtId="1" fontId="9" fillId="8" borderId="1" xfId="0" applyNumberFormat="1" applyFont="1" applyFill="1" applyBorder="1"/>
    <xf numFmtId="1" fontId="9" fillId="10" borderId="1" xfId="0" applyNumberFormat="1" applyFont="1" applyFill="1" applyBorder="1"/>
    <xf numFmtId="1" fontId="12" fillId="10" borderId="1" xfId="0" applyNumberFormat="1" applyFont="1" applyFill="1" applyBorder="1"/>
    <xf numFmtId="1" fontId="12" fillId="10" borderId="1" xfId="0" applyNumberFormat="1" applyFont="1" applyFill="1" applyBorder="1" applyAlignment="1">
      <alignment vertical="center"/>
    </xf>
    <xf numFmtId="1" fontId="4" fillId="2" borderId="1" xfId="0" applyNumberFormat="1" applyFont="1" applyFill="1" applyBorder="1" applyAlignment="1">
      <alignment horizontal="right"/>
    </xf>
    <xf numFmtId="1" fontId="9" fillId="8" borderId="1" xfId="0" applyNumberFormat="1" applyFont="1" applyFill="1" applyBorder="1" applyAlignment="1">
      <alignment horizontal="right"/>
    </xf>
    <xf numFmtId="1" fontId="9" fillId="5" borderId="1" xfId="0" applyNumberFormat="1" applyFont="1" applyFill="1" applyBorder="1" applyAlignment="1">
      <alignment horizontal="right"/>
    </xf>
    <xf numFmtId="1" fontId="12" fillId="5" borderId="1" xfId="0" applyNumberFormat="1" applyFont="1" applyFill="1" applyBorder="1"/>
    <xf numFmtId="1" fontId="9" fillId="7" borderId="1" xfId="0" applyNumberFormat="1" applyFont="1" applyFill="1" applyBorder="1" applyAlignment="1">
      <alignment horizontal="right"/>
    </xf>
    <xf numFmtId="1" fontId="9" fillId="7" borderId="1" xfId="0" applyNumberFormat="1" applyFont="1" applyFill="1" applyBorder="1"/>
    <xf numFmtId="1" fontId="12" fillId="7" borderId="1" xfId="0" applyNumberFormat="1" applyFont="1" applyFill="1" applyBorder="1"/>
    <xf numFmtId="1" fontId="14" fillId="0" borderId="1" xfId="0" applyNumberFormat="1" applyFont="1" applyBorder="1"/>
    <xf numFmtId="1" fontId="9" fillId="5" borderId="1" xfId="0" applyNumberFormat="1" applyFont="1" applyFill="1" applyBorder="1" applyAlignment="1">
      <alignment horizontal="right" vertical="center"/>
    </xf>
    <xf numFmtId="2" fontId="14" fillId="0" borderId="1" xfId="0" applyNumberFormat="1" applyFont="1" applyBorder="1" applyAlignment="1">
      <alignment horizontal="right" vertical="top" wrapText="1"/>
    </xf>
    <xf numFmtId="0" fontId="14" fillId="0" borderId="1" xfId="0" applyFont="1" applyFill="1" applyBorder="1" applyAlignment="1">
      <alignment vertical="center" wrapText="1"/>
    </xf>
    <xf numFmtId="1" fontId="4" fillId="2" borderId="1" xfId="0" applyNumberFormat="1" applyFont="1" applyFill="1" applyBorder="1" applyAlignment="1"/>
    <xf numFmtId="1" fontId="9" fillId="2" borderId="1" xfId="0" applyNumberFormat="1" applyFont="1" applyFill="1" applyBorder="1" applyAlignment="1"/>
    <xf numFmtId="0" fontId="20" fillId="0" borderId="1" xfId="0" applyFont="1" applyBorder="1" applyAlignment="1">
      <alignment vertical="center" wrapText="1"/>
    </xf>
    <xf numFmtId="2" fontId="12" fillId="0" borderId="1" xfId="0" applyNumberFormat="1" applyFont="1" applyBorder="1" applyAlignment="1">
      <alignment horizontal="right" vertical="center"/>
    </xf>
    <xf numFmtId="1" fontId="6" fillId="0" borderId="1" xfId="0" applyNumberFormat="1" applyFont="1" applyBorder="1" applyAlignment="1">
      <alignment vertical="center"/>
    </xf>
    <xf numFmtId="1" fontId="14" fillId="10" borderId="1" xfId="0" applyNumberFormat="1" applyFont="1" applyFill="1" applyBorder="1" applyAlignment="1">
      <alignment vertical="center"/>
    </xf>
    <xf numFmtId="2" fontId="14" fillId="0" borderId="1" xfId="0" applyNumberFormat="1" applyFont="1" applyBorder="1" applyAlignment="1">
      <alignment horizontal="right" vertical="center" wrapText="1"/>
    </xf>
    <xf numFmtId="2" fontId="14" fillId="0" borderId="1" xfId="0" applyNumberFormat="1" applyFont="1" applyBorder="1" applyAlignment="1"/>
    <xf numFmtId="2" fontId="12" fillId="0" borderId="1" xfId="0" applyNumberFormat="1" applyFont="1" applyBorder="1" applyAlignment="1">
      <alignment horizontal="right" wrapText="1"/>
    </xf>
    <xf numFmtId="2" fontId="22" fillId="0" borderId="1" xfId="0" applyNumberFormat="1" applyFont="1" applyBorder="1" applyAlignment="1">
      <alignment horizontal="right"/>
    </xf>
    <xf numFmtId="2" fontId="20" fillId="0" borderId="1" xfId="0" applyNumberFormat="1" applyFont="1" applyBorder="1" applyAlignment="1">
      <alignment horizontal="right" wrapText="1"/>
    </xf>
    <xf numFmtId="2" fontId="12" fillId="0" borderId="3" xfId="0" applyNumberFormat="1" applyFont="1" applyBorder="1" applyAlignment="1">
      <alignment horizontal="right"/>
    </xf>
    <xf numFmtId="0" fontId="20" fillId="0" borderId="1" xfId="0" applyFont="1" applyBorder="1" applyAlignment="1">
      <alignment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2" fontId="12" fillId="10" borderId="1" xfId="0" applyNumberFormat="1" applyFont="1" applyFill="1" applyBorder="1" applyAlignment="1">
      <alignment horizontal="right"/>
    </xf>
    <xf numFmtId="2" fontId="4" fillId="2" borderId="1" xfId="0" applyNumberFormat="1" applyFont="1" applyFill="1" applyBorder="1" applyAlignment="1"/>
    <xf numFmtId="2" fontId="9" fillId="5" borderId="1" xfId="0" applyNumberFormat="1" applyFont="1" applyFill="1" applyBorder="1" applyAlignment="1">
      <alignment vertical="center"/>
    </xf>
    <xf numFmtId="0" fontId="2" fillId="7" borderId="1" xfId="0" applyFont="1" applyFill="1" applyBorder="1" applyAlignment="1"/>
    <xf numFmtId="0" fontId="19" fillId="7" borderId="1" xfId="0" applyFont="1" applyFill="1" applyBorder="1" applyAlignment="1">
      <alignment wrapText="1"/>
    </xf>
    <xf numFmtId="2" fontId="9" fillId="7" borderId="1" xfId="0" applyNumberFormat="1" applyFont="1" applyFill="1" applyBorder="1" applyAlignment="1"/>
    <xf numFmtId="0" fontId="12" fillId="7" borderId="1" xfId="0" applyFont="1" applyFill="1" applyBorder="1" applyAlignment="1"/>
    <xf numFmtId="0" fontId="14" fillId="10" borderId="1" xfId="0" applyFont="1" applyFill="1" applyBorder="1" applyAlignment="1">
      <alignment wrapText="1"/>
    </xf>
    <xf numFmtId="2" fontId="14" fillId="10" borderId="1" xfId="0" applyNumberFormat="1" applyFont="1" applyFill="1" applyBorder="1" applyAlignment="1">
      <alignment vertical="center"/>
    </xf>
    <xf numFmtId="1" fontId="14" fillId="0" borderId="1" xfId="0" applyNumberFormat="1" applyFont="1" applyBorder="1" applyAlignment="1">
      <alignment horizontal="right"/>
    </xf>
    <xf numFmtId="2" fontId="13" fillId="5" borderId="1" xfId="0" applyNumberFormat="1" applyFont="1" applyFill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/>
    </xf>
    <xf numFmtId="2" fontId="9" fillId="8" borderId="1" xfId="0" applyNumberFormat="1" applyFont="1" applyFill="1" applyBorder="1" applyAlignment="1">
      <alignment horizontal="right"/>
    </xf>
    <xf numFmtId="0" fontId="9" fillId="0" borderId="1" xfId="0" applyFont="1" applyBorder="1" applyAlignment="1">
      <alignment vertical="center"/>
    </xf>
    <xf numFmtId="0" fontId="12" fillId="0" borderId="1" xfId="0" applyFont="1" applyBorder="1" applyAlignment="1">
      <alignment horizontal="right"/>
    </xf>
    <xf numFmtId="0" fontId="9" fillId="5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14" fillId="0" borderId="0" xfId="0" applyFont="1" applyBorder="1"/>
    <xf numFmtId="0" fontId="14" fillId="0" borderId="0" xfId="0" applyFont="1" applyBorder="1" applyAlignment="1">
      <alignment horizontal="left"/>
    </xf>
    <xf numFmtId="0" fontId="21" fillId="0" borderId="0" xfId="0" applyFont="1" applyBorder="1"/>
    <xf numFmtId="1" fontId="14" fillId="0" borderId="0" xfId="0" applyNumberFormat="1" applyFont="1" applyBorder="1" applyAlignment="1">
      <alignment horizontal="right"/>
    </xf>
    <xf numFmtId="1" fontId="14" fillId="0" borderId="0" xfId="0" applyNumberFormat="1" applyFont="1" applyBorder="1" applyAlignment="1">
      <alignment vertical="center"/>
    </xf>
    <xf numFmtId="1" fontId="6" fillId="0" borderId="0" xfId="0" applyNumberFormat="1" applyFont="1" applyBorder="1" applyAlignment="1">
      <alignment vertical="center"/>
    </xf>
    <xf numFmtId="1" fontId="14" fillId="10" borderId="0" xfId="0" applyNumberFormat="1" applyFont="1" applyFill="1" applyBorder="1" applyAlignment="1">
      <alignment vertical="center"/>
    </xf>
    <xf numFmtId="2" fontId="13" fillId="2" borderId="1" xfId="0" applyNumberFormat="1" applyFont="1" applyFill="1" applyBorder="1" applyAlignment="1">
      <alignment horizontal="right"/>
    </xf>
    <xf numFmtId="1" fontId="13" fillId="2" borderId="1" xfId="0" applyNumberFormat="1" applyFont="1" applyFill="1" applyBorder="1" applyAlignment="1">
      <alignment horizontal="right"/>
    </xf>
    <xf numFmtId="0" fontId="12" fillId="0" borderId="3" xfId="0" applyFont="1" applyBorder="1" applyAlignment="1">
      <alignment vertical="center"/>
    </xf>
    <xf numFmtId="1" fontId="9" fillId="2" borderId="1" xfId="0" applyNumberFormat="1" applyFont="1" applyFill="1" applyBorder="1" applyAlignment="1">
      <alignment horizontal="right"/>
    </xf>
    <xf numFmtId="2" fontId="13" fillId="2" borderId="1" xfId="0" applyNumberFormat="1" applyFont="1" applyFill="1" applyBorder="1"/>
    <xf numFmtId="0" fontId="9" fillId="13" borderId="1" xfId="0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left"/>
    </xf>
    <xf numFmtId="0" fontId="2" fillId="14" borderId="1" xfId="0" applyFont="1" applyFill="1" applyBorder="1"/>
    <xf numFmtId="0" fontId="9" fillId="14" borderId="1" xfId="0" applyFont="1" applyFill="1" applyBorder="1"/>
    <xf numFmtId="0" fontId="4" fillId="14" borderId="1" xfId="0" applyFont="1" applyFill="1" applyBorder="1" applyAlignment="1">
      <alignment vertical="center"/>
    </xf>
    <xf numFmtId="2" fontId="4" fillId="14" borderId="1" xfId="0" applyNumberFormat="1" applyFont="1" applyFill="1" applyBorder="1" applyAlignment="1">
      <alignment horizontal="right" vertical="center"/>
    </xf>
    <xf numFmtId="1" fontId="9" fillId="14" borderId="1" xfId="0" applyNumberFormat="1" applyFont="1" applyFill="1" applyBorder="1" applyAlignment="1">
      <alignment horizontal="right" vertical="center"/>
    </xf>
    <xf numFmtId="2" fontId="13" fillId="14" borderId="1" xfId="0" applyNumberFormat="1" applyFont="1" applyFill="1" applyBorder="1"/>
    <xf numFmtId="0" fontId="25" fillId="0" borderId="1" xfId="0" applyFont="1" applyBorder="1"/>
    <xf numFmtId="0" fontId="2" fillId="7" borderId="1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/>
    </xf>
    <xf numFmtId="2" fontId="4" fillId="7" borderId="1" xfId="0" applyNumberFormat="1" applyFont="1" applyFill="1" applyBorder="1" applyAlignment="1">
      <alignment horizontal="right" vertical="center"/>
    </xf>
    <xf numFmtId="1" fontId="9" fillId="7" borderId="1" xfId="0" applyNumberFormat="1" applyFont="1" applyFill="1" applyBorder="1" applyAlignment="1">
      <alignment horizontal="right" vertical="center"/>
    </xf>
    <xf numFmtId="2" fontId="13" fillId="7" borderId="1" xfId="0" applyNumberFormat="1" applyFont="1" applyFill="1" applyBorder="1"/>
    <xf numFmtId="0" fontId="25" fillId="0" borderId="1" xfId="0" applyFont="1" applyBorder="1" applyAlignment="1"/>
    <xf numFmtId="1" fontId="25" fillId="0" borderId="1" xfId="0" applyNumberFormat="1" applyFont="1" applyBorder="1"/>
    <xf numFmtId="0" fontId="25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/>
    </xf>
    <xf numFmtId="0" fontId="12" fillId="0" borderId="6" xfId="0" applyFont="1" applyBorder="1" applyAlignment="1">
      <alignment vertical="center"/>
    </xf>
    <xf numFmtId="0" fontId="12" fillId="0" borderId="3" xfId="0" applyFont="1" applyBorder="1" applyAlignment="1">
      <alignment horizontal="left"/>
    </xf>
    <xf numFmtId="0" fontId="12" fillId="0" borderId="8" xfId="0" applyFont="1" applyBorder="1" applyAlignment="1"/>
    <xf numFmtId="0" fontId="25" fillId="0" borderId="3" xfId="0" applyFont="1" applyBorder="1" applyAlignment="1"/>
    <xf numFmtId="0" fontId="4" fillId="7" borderId="1" xfId="0" applyFont="1" applyFill="1" applyBorder="1"/>
    <xf numFmtId="2" fontId="4" fillId="7" borderId="1" xfId="0" applyNumberFormat="1" applyFont="1" applyFill="1" applyBorder="1" applyAlignment="1">
      <alignment horizontal="right"/>
    </xf>
    <xf numFmtId="0" fontId="2" fillId="0" borderId="2" xfId="0" applyFont="1" applyBorder="1"/>
    <xf numFmtId="0" fontId="12" fillId="0" borderId="2" xfId="0" applyFont="1" applyBorder="1" applyAlignment="1">
      <alignment horizontal="left"/>
    </xf>
    <xf numFmtId="2" fontId="12" fillId="0" borderId="2" xfId="0" applyNumberFormat="1" applyFont="1" applyBorder="1" applyAlignment="1">
      <alignment horizontal="right"/>
    </xf>
    <xf numFmtId="0" fontId="25" fillId="0" borderId="2" xfId="0" applyFont="1" applyBorder="1" applyAlignment="1">
      <alignment vertical="center"/>
    </xf>
    <xf numFmtId="0" fontId="2" fillId="7" borderId="3" xfId="0" applyFont="1" applyFill="1" applyBorder="1"/>
    <xf numFmtId="0" fontId="2" fillId="7" borderId="8" xfId="0" applyFont="1" applyFill="1" applyBorder="1"/>
    <xf numFmtId="0" fontId="4" fillId="7" borderId="8" xfId="0" applyFont="1" applyFill="1" applyBorder="1" applyAlignment="1">
      <alignment vertical="center"/>
    </xf>
    <xf numFmtId="2" fontId="4" fillId="7" borderId="3" xfId="0" applyNumberFormat="1" applyFont="1" applyFill="1" applyBorder="1" applyAlignment="1">
      <alignment horizontal="right" vertical="center"/>
    </xf>
    <xf numFmtId="1" fontId="9" fillId="7" borderId="3" xfId="0" applyNumberFormat="1" applyFont="1" applyFill="1" applyBorder="1" applyAlignment="1">
      <alignment horizontal="right" vertical="center"/>
    </xf>
    <xf numFmtId="0" fontId="4" fillId="14" borderId="2" xfId="0" applyFont="1" applyFill="1" applyBorder="1" applyAlignment="1">
      <alignment horizontal="left"/>
    </xf>
    <xf numFmtId="0" fontId="2" fillId="14" borderId="2" xfId="0" applyFont="1" applyFill="1" applyBorder="1"/>
    <xf numFmtId="2" fontId="4" fillId="14" borderId="2" xfId="0" applyNumberFormat="1" applyFont="1" applyFill="1" applyBorder="1" applyAlignment="1">
      <alignment horizontal="center"/>
    </xf>
    <xf numFmtId="0" fontId="4" fillId="14" borderId="9" xfId="0" applyFont="1" applyFill="1" applyBorder="1" applyAlignment="1">
      <alignment vertical="center"/>
    </xf>
    <xf numFmtId="2" fontId="4" fillId="14" borderId="2" xfId="0" applyNumberFormat="1" applyFont="1" applyFill="1" applyBorder="1" applyAlignment="1">
      <alignment horizontal="right" vertical="center"/>
    </xf>
    <xf numFmtId="1" fontId="9" fillId="14" borderId="2" xfId="0" applyNumberFormat="1" applyFont="1" applyFill="1" applyBorder="1" applyAlignment="1">
      <alignment horizontal="right" vertical="center"/>
    </xf>
    <xf numFmtId="0" fontId="12" fillId="0" borderId="8" xfId="0" applyFont="1" applyBorder="1" applyAlignment="1">
      <alignment vertical="center"/>
    </xf>
    <xf numFmtId="0" fontId="4" fillId="11" borderId="2" xfId="0" applyFont="1" applyFill="1" applyBorder="1" applyAlignment="1">
      <alignment horizontal="left"/>
    </xf>
    <xf numFmtId="0" fontId="2" fillId="11" borderId="2" xfId="0" applyFont="1" applyFill="1" applyBorder="1"/>
    <xf numFmtId="0" fontId="4" fillId="11" borderId="9" xfId="0" applyFont="1" applyFill="1" applyBorder="1" applyAlignment="1">
      <alignment vertical="center"/>
    </xf>
    <xf numFmtId="2" fontId="4" fillId="11" borderId="2" xfId="0" applyNumberFormat="1" applyFont="1" applyFill="1" applyBorder="1" applyAlignment="1">
      <alignment horizontal="right" vertical="center"/>
    </xf>
    <xf numFmtId="0" fontId="9" fillId="11" borderId="1" xfId="0" applyFont="1" applyFill="1" applyBorder="1" applyAlignment="1">
      <alignment vertical="center"/>
    </xf>
    <xf numFmtId="0" fontId="2" fillId="14" borderId="1" xfId="0" applyFont="1" applyFill="1" applyBorder="1" applyAlignment="1">
      <alignment horizontal="left"/>
    </xf>
    <xf numFmtId="14" fontId="4" fillId="14" borderId="1" xfId="0" applyNumberFormat="1" applyFont="1" applyFill="1" applyBorder="1" applyAlignment="1">
      <alignment horizontal="center"/>
    </xf>
    <xf numFmtId="0" fontId="4" fillId="14" borderId="6" xfId="0" applyFont="1" applyFill="1" applyBorder="1" applyAlignment="1">
      <alignment vertical="center"/>
    </xf>
    <xf numFmtId="0" fontId="0" fillId="0" borderId="0" xfId="0" applyBorder="1"/>
    <xf numFmtId="0" fontId="2" fillId="11" borderId="9" xfId="0" applyFont="1" applyFill="1" applyBorder="1"/>
    <xf numFmtId="2" fontId="4" fillId="11" borderId="1" xfId="0" applyNumberFormat="1" applyFont="1" applyFill="1" applyBorder="1" applyAlignment="1">
      <alignment horizontal="right" vertical="center"/>
    </xf>
    <xf numFmtId="0" fontId="4" fillId="11" borderId="1" xfId="0" applyFont="1" applyFill="1" applyBorder="1" applyAlignment="1">
      <alignment vertical="center"/>
    </xf>
    <xf numFmtId="0" fontId="4" fillId="14" borderId="1" xfId="0" applyFont="1" applyFill="1" applyBorder="1" applyAlignment="1">
      <alignment horizontal="center"/>
    </xf>
    <xf numFmtId="0" fontId="9" fillId="7" borderId="1" xfId="0" applyFont="1" applyFill="1" applyBorder="1" applyAlignment="1">
      <alignment horizontal="left"/>
    </xf>
    <xf numFmtId="0" fontId="4" fillId="7" borderId="6" xfId="0" applyFont="1" applyFill="1" applyBorder="1" applyAlignment="1">
      <alignment vertical="center"/>
    </xf>
    <xf numFmtId="0" fontId="9" fillId="7" borderId="1" xfId="0" applyFont="1" applyFill="1" applyBorder="1" applyAlignment="1">
      <alignment vertical="center"/>
    </xf>
    <xf numFmtId="0" fontId="4" fillId="14" borderId="1" xfId="0" applyFont="1" applyFill="1" applyBorder="1"/>
    <xf numFmtId="0" fontId="27" fillId="14" borderId="6" xfId="0" applyFont="1" applyFill="1" applyBorder="1" applyAlignment="1">
      <alignment vertical="center"/>
    </xf>
    <xf numFmtId="2" fontId="27" fillId="14" borderId="1" xfId="0" applyNumberFormat="1" applyFont="1" applyFill="1" applyBorder="1" applyAlignment="1">
      <alignment horizontal="right" vertical="center"/>
    </xf>
    <xf numFmtId="1" fontId="28" fillId="14" borderId="1" xfId="0" applyNumberFormat="1" applyFont="1" applyFill="1" applyBorder="1" applyAlignment="1">
      <alignment horizontal="right" vertical="center"/>
    </xf>
    <xf numFmtId="0" fontId="29" fillId="0" borderId="6" xfId="0" applyFont="1" applyBorder="1" applyAlignment="1">
      <alignment vertical="center"/>
    </xf>
    <xf numFmtId="0" fontId="28" fillId="0" borderId="1" xfId="0" applyFont="1" applyBorder="1" applyAlignment="1">
      <alignment vertical="center"/>
    </xf>
    <xf numFmtId="0" fontId="0" fillId="0" borderId="1" xfId="0" applyBorder="1"/>
    <xf numFmtId="0" fontId="29" fillId="0" borderId="1" xfId="0" applyFont="1" applyBorder="1" applyAlignment="1">
      <alignment vertical="center"/>
    </xf>
    <xf numFmtId="0" fontId="12" fillId="10" borderId="6" xfId="0" applyFont="1" applyFill="1" applyBorder="1"/>
    <xf numFmtId="0" fontId="12" fillId="10" borderId="1" xfId="0" applyFont="1" applyFill="1" applyBorder="1" applyAlignment="1">
      <alignment horizontal="right"/>
    </xf>
    <xf numFmtId="2" fontId="12" fillId="10" borderId="1" xfId="0" applyNumberFormat="1" applyFont="1" applyFill="1" applyBorder="1" applyAlignment="1">
      <alignment horizontal="right" wrapText="1"/>
    </xf>
    <xf numFmtId="0" fontId="29" fillId="0" borderId="6" xfId="0" applyFont="1" applyBorder="1" applyAlignment="1">
      <alignment horizontal="left" vertical="center"/>
    </xf>
    <xf numFmtId="0" fontId="29" fillId="0" borderId="1" xfId="0" applyFont="1" applyBorder="1" applyAlignment="1">
      <alignment horizontal="right" vertical="center"/>
    </xf>
    <xf numFmtId="0" fontId="12" fillId="7" borderId="1" xfId="0" applyFont="1" applyFill="1" applyBorder="1" applyAlignment="1">
      <alignment horizontal="left"/>
    </xf>
    <xf numFmtId="0" fontId="4" fillId="11" borderId="1" xfId="0" applyFont="1" applyFill="1" applyBorder="1" applyAlignment="1">
      <alignment horizontal="left"/>
    </xf>
    <xf numFmtId="0" fontId="2" fillId="11" borderId="1" xfId="0" applyFont="1" applyFill="1" applyBorder="1"/>
    <xf numFmtId="0" fontId="27" fillId="11" borderId="1" xfId="0" applyFont="1" applyFill="1" applyBorder="1" applyAlignment="1">
      <alignment vertical="center"/>
    </xf>
    <xf numFmtId="2" fontId="27" fillId="11" borderId="1" xfId="0" applyNumberFormat="1" applyFont="1" applyFill="1" applyBorder="1" applyAlignment="1">
      <alignment horizontal="right" vertical="center"/>
    </xf>
    <xf numFmtId="0" fontId="30" fillId="11" borderId="1" xfId="0" applyFont="1" applyFill="1" applyBorder="1" applyAlignment="1">
      <alignment vertical="center"/>
    </xf>
    <xf numFmtId="2" fontId="4" fillId="11" borderId="9" xfId="0" applyNumberFormat="1" applyFont="1" applyFill="1" applyBorder="1" applyAlignment="1">
      <alignment horizontal="right" vertical="center"/>
    </xf>
    <xf numFmtId="0" fontId="31" fillId="11" borderId="1" xfId="0" applyFont="1" applyFill="1" applyBorder="1" applyAlignment="1">
      <alignment vertical="center"/>
    </xf>
    <xf numFmtId="0" fontId="32" fillId="11" borderId="1" xfId="0" applyFont="1" applyFill="1" applyBorder="1"/>
    <xf numFmtId="2" fontId="4" fillId="14" borderId="6" xfId="0" applyNumberFormat="1" applyFont="1" applyFill="1" applyBorder="1" applyAlignment="1">
      <alignment horizontal="right" vertical="center"/>
    </xf>
    <xf numFmtId="2" fontId="12" fillId="0" borderId="6" xfId="0" applyNumberFormat="1" applyFont="1" applyBorder="1" applyAlignment="1">
      <alignment horizontal="right"/>
    </xf>
    <xf numFmtId="1" fontId="1" fillId="0" borderId="1" xfId="0" applyNumberFormat="1" applyFont="1" applyBorder="1"/>
    <xf numFmtId="2" fontId="4" fillId="7" borderId="6" xfId="0" applyNumberFormat="1" applyFont="1" applyFill="1" applyBorder="1" applyAlignment="1">
      <alignment horizontal="right" vertical="center"/>
    </xf>
    <xf numFmtId="1" fontId="9" fillId="7" borderId="6" xfId="0" applyNumberFormat="1" applyFont="1" applyFill="1" applyBorder="1" applyAlignment="1">
      <alignment horizontal="right" vertical="center"/>
    </xf>
    <xf numFmtId="2" fontId="12" fillId="0" borderId="8" xfId="0" applyNumberFormat="1" applyFont="1" applyBorder="1" applyAlignment="1">
      <alignment horizontal="right"/>
    </xf>
    <xf numFmtId="0" fontId="4" fillId="11" borderId="9" xfId="0" applyFont="1" applyFill="1" applyBorder="1" applyAlignment="1">
      <alignment horizontal="left" vertical="center"/>
    </xf>
    <xf numFmtId="2" fontId="4" fillId="11" borderId="2" xfId="0" applyNumberFormat="1" applyFont="1" applyFill="1" applyBorder="1" applyAlignment="1">
      <alignment horizontal="right"/>
    </xf>
    <xf numFmtId="0" fontId="1" fillId="11" borderId="1" xfId="0" applyFont="1" applyFill="1" applyBorder="1"/>
    <xf numFmtId="0" fontId="4" fillId="14" borderId="6" xfId="0" applyFont="1" applyFill="1" applyBorder="1" applyAlignment="1">
      <alignment horizontal="center"/>
    </xf>
    <xf numFmtId="0" fontId="4" fillId="14" borderId="6" xfId="0" applyFont="1" applyFill="1" applyBorder="1" applyAlignment="1">
      <alignment horizontal="left" vertical="center"/>
    </xf>
    <xf numFmtId="2" fontId="4" fillId="14" borderId="1" xfId="0" applyNumberFormat="1" applyFont="1" applyFill="1" applyBorder="1" applyAlignment="1">
      <alignment horizontal="right"/>
    </xf>
    <xf numFmtId="1" fontId="9" fillId="14" borderId="1" xfId="0" applyNumberFormat="1" applyFont="1" applyFill="1" applyBorder="1" applyAlignment="1">
      <alignment horizontal="right"/>
    </xf>
    <xf numFmtId="1" fontId="9" fillId="14" borderId="1" xfId="0" applyNumberFormat="1" applyFont="1" applyFill="1" applyBorder="1"/>
    <xf numFmtId="0" fontId="12" fillId="0" borderId="6" xfId="0" applyFont="1" applyBorder="1" applyAlignment="1">
      <alignment horizontal="left"/>
    </xf>
    <xf numFmtId="0" fontId="12" fillId="0" borderId="6" xfId="0" applyFont="1" applyBorder="1" applyAlignment="1">
      <alignment horizontal="left" vertical="center"/>
    </xf>
    <xf numFmtId="0" fontId="4" fillId="14" borderId="6" xfId="0" applyFont="1" applyFill="1" applyBorder="1" applyAlignment="1">
      <alignment horizontal="right"/>
    </xf>
    <xf numFmtId="0" fontId="2" fillId="7" borderId="6" xfId="0" applyFont="1" applyFill="1" applyBorder="1" applyAlignment="1">
      <alignment horizontal="left"/>
    </xf>
    <xf numFmtId="0" fontId="4" fillId="7" borderId="6" xfId="0" applyFont="1" applyFill="1" applyBorder="1" applyAlignment="1">
      <alignment horizontal="left" vertical="center"/>
    </xf>
    <xf numFmtId="0" fontId="12" fillId="7" borderId="6" xfId="0" applyFont="1" applyFill="1" applyBorder="1" applyAlignment="1">
      <alignment horizontal="left"/>
    </xf>
    <xf numFmtId="2" fontId="1" fillId="0" borderId="1" xfId="0" applyNumberFormat="1" applyFont="1" applyBorder="1"/>
    <xf numFmtId="0" fontId="2" fillId="10" borderId="1" xfId="0" applyFont="1" applyFill="1" applyBorder="1" applyAlignment="1">
      <alignment horizontal="left"/>
    </xf>
    <xf numFmtId="0" fontId="2" fillId="10" borderId="1" xfId="0" applyFont="1" applyFill="1" applyBorder="1"/>
    <xf numFmtId="0" fontId="5" fillId="7" borderId="6" xfId="0" applyFont="1" applyFill="1" applyBorder="1" applyAlignment="1">
      <alignment horizontal="left" vertical="center"/>
    </xf>
    <xf numFmtId="0" fontId="2" fillId="7" borderId="6" xfId="0" applyFont="1" applyFill="1" applyBorder="1"/>
    <xf numFmtId="0" fontId="4" fillId="14" borderId="1" xfId="0" applyFont="1" applyFill="1" applyBorder="1" applyAlignment="1">
      <alignment horizontal="right"/>
    </xf>
    <xf numFmtId="0" fontId="4" fillId="14" borderId="6" xfId="0" applyFont="1" applyFill="1" applyBorder="1"/>
    <xf numFmtId="0" fontId="12" fillId="0" borderId="6" xfId="0" applyFont="1" applyBorder="1"/>
    <xf numFmtId="0" fontId="4" fillId="7" borderId="6" xfId="0" applyFont="1" applyFill="1" applyBorder="1"/>
    <xf numFmtId="0" fontId="5" fillId="14" borderId="6" xfId="0" applyFont="1" applyFill="1" applyBorder="1"/>
    <xf numFmtId="0" fontId="5" fillId="7" borderId="6" xfId="0" applyFont="1" applyFill="1" applyBorder="1"/>
    <xf numFmtId="1" fontId="12" fillId="0" borderId="1" xfId="0" applyNumberFormat="1" applyFont="1" applyBorder="1" applyAlignment="1">
      <alignment horizontal="right"/>
    </xf>
    <xf numFmtId="0" fontId="4" fillId="11" borderId="9" xfId="0" applyFont="1" applyFill="1" applyBorder="1"/>
    <xf numFmtId="2" fontId="13" fillId="14" borderId="1" xfId="0" applyNumberFormat="1" applyFont="1" applyFill="1" applyBorder="1" applyAlignment="1">
      <alignment horizontal="right"/>
    </xf>
    <xf numFmtId="0" fontId="12" fillId="0" borderId="6" xfId="0" applyFont="1" applyFill="1" applyBorder="1"/>
    <xf numFmtId="2" fontId="12" fillId="0" borderId="1" xfId="0" applyNumberFormat="1" applyFont="1" applyFill="1" applyBorder="1" applyAlignment="1">
      <alignment horizontal="right"/>
    </xf>
    <xf numFmtId="0" fontId="12" fillId="0" borderId="3" xfId="0" applyFont="1" applyBorder="1"/>
    <xf numFmtId="0" fontId="12" fillId="0" borderId="8" xfId="0" applyFont="1" applyBorder="1"/>
    <xf numFmtId="0" fontId="26" fillId="0" borderId="1" xfId="0" applyFont="1" applyBorder="1"/>
    <xf numFmtId="0" fontId="4" fillId="14" borderId="2" xfId="0" applyFont="1" applyFill="1" applyBorder="1" applyAlignment="1">
      <alignment horizontal="right"/>
    </xf>
    <xf numFmtId="0" fontId="4" fillId="14" borderId="9" xfId="0" applyFont="1" applyFill="1" applyBorder="1" applyAlignment="1">
      <alignment horizontal="left" vertical="center"/>
    </xf>
    <xf numFmtId="2" fontId="4" fillId="14" borderId="2" xfId="0" applyNumberFormat="1" applyFont="1" applyFill="1" applyBorder="1" applyAlignment="1">
      <alignment horizontal="right"/>
    </xf>
    <xf numFmtId="0" fontId="5" fillId="7" borderId="1" xfId="0" applyFont="1" applyFill="1" applyBorder="1"/>
    <xf numFmtId="14" fontId="4" fillId="14" borderId="1" xfId="0" applyNumberFormat="1" applyFont="1" applyFill="1" applyBorder="1" applyAlignment="1">
      <alignment horizontal="right"/>
    </xf>
    <xf numFmtId="0" fontId="12" fillId="0" borderId="2" xfId="0" applyFont="1" applyFill="1" applyBorder="1" applyAlignment="1">
      <alignment horizontal="left"/>
    </xf>
    <xf numFmtId="0" fontId="26" fillId="0" borderId="1" xfId="0" applyFont="1" applyBorder="1" applyAlignment="1">
      <alignment horizontal="left"/>
    </xf>
    <xf numFmtId="0" fontId="12" fillId="7" borderId="2" xfId="0" applyFont="1" applyFill="1" applyBorder="1" applyAlignment="1">
      <alignment horizontal="left"/>
    </xf>
    <xf numFmtId="0" fontId="26" fillId="7" borderId="1" xfId="0" applyFont="1" applyFill="1" applyBorder="1" applyAlignment="1">
      <alignment horizontal="left"/>
    </xf>
    <xf numFmtId="0" fontId="0" fillId="7" borderId="1" xfId="0" applyFill="1" applyBorder="1"/>
    <xf numFmtId="0" fontId="9" fillId="3" borderId="2" xfId="0" applyFont="1" applyFill="1" applyBorder="1" applyAlignment="1">
      <alignment horizontal="center" vertical="center"/>
    </xf>
    <xf numFmtId="0" fontId="2" fillId="15" borderId="1" xfId="0" applyFont="1" applyFill="1" applyBorder="1"/>
    <xf numFmtId="0" fontId="0" fillId="15" borderId="1" xfId="0" applyFill="1" applyBorder="1"/>
    <xf numFmtId="14" fontId="4" fillId="15" borderId="1" xfId="0" applyNumberFormat="1" applyFont="1" applyFill="1" applyBorder="1" applyAlignment="1">
      <alignment horizontal="right"/>
    </xf>
    <xf numFmtId="0" fontId="4" fillId="15" borderId="1" xfId="0" applyFont="1" applyFill="1" applyBorder="1" applyAlignment="1">
      <alignment vertical="center"/>
    </xf>
    <xf numFmtId="2" fontId="4" fillId="15" borderId="1" xfId="0" applyNumberFormat="1" applyFont="1" applyFill="1" applyBorder="1" applyAlignment="1">
      <alignment horizontal="right"/>
    </xf>
    <xf numFmtId="1" fontId="9" fillId="15" borderId="1" xfId="0" applyNumberFormat="1" applyFont="1" applyFill="1" applyBorder="1" applyAlignment="1">
      <alignment horizontal="right"/>
    </xf>
    <xf numFmtId="0" fontId="12" fillId="0" borderId="1" xfId="0" applyFont="1" applyBorder="1" applyAlignment="1">
      <alignment horizontal="left" vertical="top"/>
    </xf>
    <xf numFmtId="2" fontId="12" fillId="0" borderId="1" xfId="0" applyNumberFormat="1" applyFont="1" applyBorder="1" applyAlignment="1">
      <alignment horizontal="right" vertical="top"/>
    </xf>
    <xf numFmtId="1" fontId="12" fillId="0" borderId="1" xfId="0" applyNumberFormat="1" applyFont="1" applyBorder="1" applyAlignment="1">
      <alignment vertical="top"/>
    </xf>
    <xf numFmtId="0" fontId="4" fillId="15" borderId="1" xfId="0" applyFont="1" applyFill="1" applyBorder="1" applyAlignment="1">
      <alignment horizontal="right"/>
    </xf>
    <xf numFmtId="0" fontId="4" fillId="15" borderId="1" xfId="0" applyFont="1" applyFill="1" applyBorder="1"/>
    <xf numFmtId="0" fontId="3" fillId="10" borderId="0" xfId="0" applyFont="1" applyFill="1" applyBorder="1" applyAlignment="1">
      <alignment horizontal="left"/>
    </xf>
    <xf numFmtId="2" fontId="4" fillId="10" borderId="0" xfId="0" applyNumberFormat="1" applyFont="1" applyFill="1" applyBorder="1" applyAlignment="1">
      <alignment horizontal="right"/>
    </xf>
    <xf numFmtId="1" fontId="18" fillId="10" borderId="0" xfId="0" applyNumberFormat="1" applyFont="1" applyFill="1" applyBorder="1" applyAlignment="1">
      <alignment horizontal="right"/>
    </xf>
    <xf numFmtId="1" fontId="9" fillId="10" borderId="0" xfId="0" applyNumberFormat="1" applyFont="1" applyFill="1" applyBorder="1" applyAlignment="1">
      <alignment horizontal="right"/>
    </xf>
    <xf numFmtId="1" fontId="16" fillId="10" borderId="0" xfId="0" applyNumberFormat="1" applyFont="1" applyFill="1" applyBorder="1" applyAlignment="1">
      <alignment horizontal="right"/>
    </xf>
    <xf numFmtId="2" fontId="9" fillId="10" borderId="0" xfId="0" applyNumberFormat="1" applyFont="1" applyFill="1" applyBorder="1"/>
    <xf numFmtId="1" fontId="9" fillId="10" borderId="0" xfId="0" applyNumberFormat="1" applyFont="1" applyFill="1" applyBorder="1"/>
    <xf numFmtId="2" fontId="14" fillId="0" borderId="3" xfId="0" applyNumberFormat="1" applyFont="1" applyBorder="1" applyAlignment="1">
      <alignment horizontal="right"/>
    </xf>
    <xf numFmtId="0" fontId="25" fillId="0" borderId="3" xfId="0" applyFont="1" applyBorder="1" applyAlignment="1">
      <alignment vertical="center"/>
    </xf>
    <xf numFmtId="0" fontId="4" fillId="5" borderId="1" xfId="0" applyFont="1" applyFill="1" applyBorder="1" applyAlignment="1">
      <alignment horizontal="left" vertical="center"/>
    </xf>
    <xf numFmtId="1" fontId="18" fillId="5" borderId="1" xfId="0" applyNumberFormat="1" applyFont="1" applyFill="1" applyBorder="1" applyAlignment="1">
      <alignment horizontal="right"/>
    </xf>
    <xf numFmtId="2" fontId="14" fillId="10" borderId="1" xfId="0" applyNumberFormat="1" applyFont="1" applyFill="1" applyBorder="1"/>
    <xf numFmtId="0" fontId="2" fillId="5" borderId="3" xfId="0" applyFont="1" applyFill="1" applyBorder="1"/>
    <xf numFmtId="2" fontId="4" fillId="5" borderId="3" xfId="0" applyNumberFormat="1" applyFont="1" applyFill="1" applyBorder="1" applyAlignment="1">
      <alignment horizontal="right"/>
    </xf>
    <xf numFmtId="2" fontId="1" fillId="0" borderId="0" xfId="0" applyNumberFormat="1" applyFont="1" applyFill="1" applyBorder="1"/>
    <xf numFmtId="0" fontId="20" fillId="0" borderId="8" xfId="0" applyFont="1" applyBorder="1" applyAlignment="1">
      <alignment vertical="center"/>
    </xf>
    <xf numFmtId="2" fontId="9" fillId="11" borderId="1" xfId="0" applyNumberFormat="1" applyFont="1" applyFill="1" applyBorder="1" applyAlignment="1">
      <alignment horizontal="right" vertical="center"/>
    </xf>
    <xf numFmtId="0" fontId="1" fillId="7" borderId="1" xfId="0" applyFont="1" applyFill="1" applyBorder="1" applyAlignment="1">
      <alignment horizontal="left"/>
    </xf>
    <xf numFmtId="0" fontId="12" fillId="14" borderId="1" xfId="0" applyFont="1" applyFill="1" applyBorder="1" applyAlignment="1">
      <alignment horizontal="left"/>
    </xf>
    <xf numFmtId="2" fontId="4" fillId="10" borderId="10" xfId="0" applyNumberFormat="1" applyFont="1" applyFill="1" applyBorder="1" applyAlignment="1">
      <alignment horizontal="right" vertical="center"/>
    </xf>
    <xf numFmtId="1" fontId="12" fillId="0" borderId="0" xfId="0" applyNumberFormat="1" applyFont="1" applyBorder="1"/>
    <xf numFmtId="2" fontId="12" fillId="0" borderId="0" xfId="0" applyNumberFormat="1" applyFont="1" applyBorder="1"/>
    <xf numFmtId="1" fontId="12" fillId="10" borderId="0" xfId="0" applyNumberFormat="1" applyFont="1" applyFill="1" applyBorder="1"/>
    <xf numFmtId="0" fontId="13" fillId="5" borderId="1" xfId="0" applyFont="1" applyFill="1" applyBorder="1"/>
    <xf numFmtId="0" fontId="19" fillId="5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2" fontId="20" fillId="0" borderId="1" xfId="0" applyNumberFormat="1" applyFont="1" applyBorder="1" applyAlignment="1">
      <alignment horizontal="right" vertical="center" wrapText="1"/>
    </xf>
    <xf numFmtId="0" fontId="3" fillId="2" borderId="9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0" fontId="4" fillId="0" borderId="0" xfId="0" applyFont="1" applyBorder="1"/>
    <xf numFmtId="0" fontId="12" fillId="0" borderId="0" xfId="0" applyFont="1"/>
    <xf numFmtId="0" fontId="0" fillId="10" borderId="0" xfId="0" applyFill="1"/>
    <xf numFmtId="1" fontId="4" fillId="10" borderId="10" xfId="0" applyNumberFormat="1" applyFont="1" applyFill="1" applyBorder="1" applyAlignment="1">
      <alignment horizontal="right"/>
    </xf>
    <xf numFmtId="2" fontId="4" fillId="10" borderId="1" xfId="0" applyNumberFormat="1" applyFont="1" applyFill="1" applyBorder="1" applyAlignment="1">
      <alignment horizontal="right"/>
    </xf>
    <xf numFmtId="0" fontId="2" fillId="10" borderId="0" xfId="0" applyFont="1" applyFill="1" applyBorder="1" applyAlignment="1">
      <alignment horizontal="left"/>
    </xf>
    <xf numFmtId="0" fontId="2" fillId="10" borderId="0" xfId="0" applyFont="1" applyFill="1" applyBorder="1"/>
    <xf numFmtId="0" fontId="4" fillId="10" borderId="0" xfId="0" applyFont="1" applyFill="1" applyBorder="1" applyAlignment="1">
      <alignment vertical="center"/>
    </xf>
    <xf numFmtId="2" fontId="4" fillId="10" borderId="0" xfId="0" applyNumberFormat="1" applyFont="1" applyFill="1" applyBorder="1" applyAlignment="1">
      <alignment horizontal="right" vertical="center"/>
    </xf>
    <xf numFmtId="1" fontId="4" fillId="10" borderId="0" xfId="0" applyNumberFormat="1" applyFont="1" applyFill="1" applyBorder="1" applyAlignment="1">
      <alignment horizontal="right" vertical="center"/>
    </xf>
    <xf numFmtId="1" fontId="24" fillId="10" borderId="0" xfId="0" applyNumberFormat="1" applyFont="1" applyFill="1" applyBorder="1"/>
    <xf numFmtId="0" fontId="4" fillId="10" borderId="6" xfId="0" applyFont="1" applyFill="1" applyBorder="1"/>
    <xf numFmtId="1" fontId="9" fillId="8" borderId="2" xfId="0" applyNumberFormat="1" applyFont="1" applyFill="1" applyBorder="1" applyAlignment="1">
      <alignment horizontal="right"/>
    </xf>
    <xf numFmtId="1" fontId="9" fillId="11" borderId="2" xfId="0" applyNumberFormat="1" applyFont="1" applyFill="1" applyBorder="1" applyAlignment="1">
      <alignment horizontal="right"/>
    </xf>
    <xf numFmtId="1" fontId="9" fillId="10" borderId="1" xfId="0" applyNumberFormat="1" applyFont="1" applyFill="1" applyBorder="1" applyAlignment="1">
      <alignment horizontal="right"/>
    </xf>
    <xf numFmtId="1" fontId="9" fillId="14" borderId="6" xfId="0" applyNumberFormat="1" applyFont="1" applyFill="1" applyBorder="1" applyAlignment="1">
      <alignment horizontal="right" vertical="center"/>
    </xf>
    <xf numFmtId="0" fontId="34" fillId="11" borderId="1" xfId="0" applyFont="1" applyFill="1" applyBorder="1" applyAlignment="1">
      <alignment vertical="center"/>
    </xf>
    <xf numFmtId="0" fontId="35" fillId="11" borderId="1" xfId="0" applyFont="1" applyFill="1" applyBorder="1"/>
    <xf numFmtId="1" fontId="9" fillId="5" borderId="3" xfId="0" applyNumberFormat="1" applyFont="1" applyFill="1" applyBorder="1" applyAlignment="1">
      <alignment horizontal="right"/>
    </xf>
    <xf numFmtId="1" fontId="12" fillId="15" borderId="1" xfId="0" applyNumberFormat="1" applyFont="1" applyFill="1" applyBorder="1"/>
    <xf numFmtId="1" fontId="9" fillId="14" borderId="2" xfId="0" applyNumberFormat="1" applyFont="1" applyFill="1" applyBorder="1" applyAlignment="1">
      <alignment horizontal="right"/>
    </xf>
    <xf numFmtId="1" fontId="9" fillId="16" borderId="2" xfId="0" applyNumberFormat="1" applyFont="1" applyFill="1" applyBorder="1" applyAlignment="1"/>
    <xf numFmtId="1" fontId="9" fillId="16" borderId="2" xfId="0" applyNumberFormat="1" applyFont="1" applyFill="1" applyBorder="1"/>
    <xf numFmtId="0" fontId="3" fillId="2" borderId="6" xfId="0" applyFont="1" applyFill="1" applyBorder="1"/>
    <xf numFmtId="0" fontId="2" fillId="2" borderId="4" xfId="0" applyFont="1" applyFill="1" applyBorder="1"/>
    <xf numFmtId="0" fontId="12" fillId="2" borderId="4" xfId="0" applyFont="1" applyFill="1" applyBorder="1"/>
    <xf numFmtId="2" fontId="12" fillId="2" borderId="4" xfId="0" applyNumberFormat="1" applyFont="1" applyFill="1" applyBorder="1" applyAlignment="1">
      <alignment horizontal="right"/>
    </xf>
    <xf numFmtId="1" fontId="12" fillId="2" borderId="4" xfId="0" applyNumberFormat="1" applyFont="1" applyFill="1" applyBorder="1"/>
    <xf numFmtId="2" fontId="12" fillId="2" borderId="4" xfId="0" applyNumberFormat="1" applyFont="1" applyFill="1" applyBorder="1"/>
    <xf numFmtId="1" fontId="12" fillId="2" borderId="5" xfId="0" applyNumberFormat="1" applyFont="1" applyFill="1" applyBorder="1"/>
    <xf numFmtId="0" fontId="20" fillId="0" borderId="1" xfId="0" applyFont="1" applyBorder="1" applyAlignment="1">
      <alignment vertical="center"/>
    </xf>
    <xf numFmtId="0" fontId="3" fillId="18" borderId="6" xfId="0" applyFont="1" applyFill="1" applyBorder="1" applyAlignment="1">
      <alignment horizontal="left"/>
    </xf>
    <xf numFmtId="0" fontId="3" fillId="18" borderId="4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2" fontId="4" fillId="17" borderId="3" xfId="0" applyNumberFormat="1" applyFont="1" applyFill="1" applyBorder="1" applyAlignment="1">
      <alignment horizontal="right"/>
    </xf>
    <xf numFmtId="1" fontId="9" fillId="16" borderId="3" xfId="0" applyNumberFormat="1" applyFont="1" applyFill="1" applyBorder="1" applyAlignment="1"/>
    <xf numFmtId="1" fontId="9" fillId="16" borderId="3" xfId="0" applyNumberFormat="1" applyFont="1" applyFill="1" applyBorder="1" applyAlignment="1">
      <alignment horizontal="right"/>
    </xf>
    <xf numFmtId="1" fontId="18" fillId="16" borderId="3" xfId="0" applyNumberFormat="1" applyFont="1" applyFill="1" applyBorder="1" applyAlignment="1">
      <alignment horizontal="right"/>
    </xf>
    <xf numFmtId="0" fontId="12" fillId="0" borderId="0" xfId="0" applyFont="1" applyBorder="1"/>
    <xf numFmtId="2" fontId="36" fillId="18" borderId="4" xfId="0" applyNumberFormat="1" applyFont="1" applyFill="1" applyBorder="1" applyAlignment="1">
      <alignment horizontal="center"/>
    </xf>
    <xf numFmtId="0" fontId="0" fillId="10" borderId="0" xfId="0" applyFill="1" applyBorder="1"/>
    <xf numFmtId="2" fontId="12" fillId="0" borderId="0" xfId="0" applyNumberFormat="1" applyFont="1" applyBorder="1" applyAlignment="1">
      <alignment horizontal="right"/>
    </xf>
    <xf numFmtId="0" fontId="20" fillId="0" borderId="1" xfId="0" applyFont="1" applyFill="1" applyBorder="1" applyAlignment="1">
      <alignment wrapText="1"/>
    </xf>
    <xf numFmtId="0" fontId="2" fillId="0" borderId="0" xfId="0" applyFont="1" applyBorder="1" applyAlignment="1">
      <alignment horizontal="right"/>
    </xf>
    <xf numFmtId="1" fontId="9" fillId="10" borderId="0" xfId="0" applyNumberFormat="1" applyFont="1" applyFill="1" applyBorder="1" applyAlignment="1">
      <alignment horizontal="right" vertical="center"/>
    </xf>
    <xf numFmtId="0" fontId="9" fillId="10" borderId="0" xfId="0" applyFont="1" applyFill="1" applyBorder="1"/>
    <xf numFmtId="0" fontId="19" fillId="7" borderId="1" xfId="0" applyFont="1" applyFill="1" applyBorder="1"/>
    <xf numFmtId="0" fontId="37" fillId="0" borderId="0" xfId="0" applyFont="1" applyAlignment="1">
      <alignment horizontal="center"/>
    </xf>
    <xf numFmtId="0" fontId="37" fillId="0" borderId="0" xfId="0" applyFont="1" applyAlignment="1">
      <alignment horizontal="center" vertical="center"/>
    </xf>
    <xf numFmtId="2" fontId="13" fillId="5" borderId="1" xfId="0" applyNumberFormat="1" applyFont="1" applyFill="1" applyBorder="1" applyAlignment="1">
      <alignment horizontal="right"/>
    </xf>
    <xf numFmtId="1" fontId="13" fillId="5" borderId="1" xfId="0" applyNumberFormat="1" applyFont="1" applyFill="1" applyBorder="1" applyAlignment="1">
      <alignment horizontal="right"/>
    </xf>
    <xf numFmtId="2" fontId="13" fillId="8" borderId="2" xfId="0" applyNumberFormat="1" applyFont="1" applyFill="1" applyBorder="1" applyAlignment="1">
      <alignment horizontal="right"/>
    </xf>
    <xf numFmtId="2" fontId="13" fillId="10" borderId="0" xfId="0" applyNumberFormat="1" applyFont="1" applyFill="1" applyBorder="1"/>
    <xf numFmtId="2" fontId="4" fillId="7" borderId="1" xfId="0" applyNumberFormat="1" applyFont="1" applyFill="1" applyBorder="1"/>
    <xf numFmtId="0" fontId="25" fillId="0" borderId="1" xfId="0" applyFont="1" applyBorder="1" applyAlignment="1">
      <alignment horizontal="left" vertical="center"/>
    </xf>
    <xf numFmtId="0" fontId="38" fillId="0" borderId="9" xfId="0" applyFont="1" applyBorder="1" applyAlignment="1">
      <alignment vertical="center"/>
    </xf>
    <xf numFmtId="2" fontId="14" fillId="0" borderId="1" xfId="0" applyNumberFormat="1" applyFont="1" applyBorder="1" applyAlignment="1">
      <alignment vertical="center"/>
    </xf>
    <xf numFmtId="2" fontId="25" fillId="0" borderId="1" xfId="0" applyNumberFormat="1" applyFont="1" applyBorder="1"/>
    <xf numFmtId="2" fontId="13" fillId="16" borderId="2" xfId="0" applyNumberFormat="1" applyFont="1" applyFill="1" applyBorder="1" applyAlignment="1">
      <alignment horizontal="right"/>
    </xf>
    <xf numFmtId="2" fontId="13" fillId="16" borderId="3" xfId="0" applyNumberFormat="1" applyFont="1" applyFill="1" applyBorder="1" applyAlignment="1">
      <alignment horizontal="right"/>
    </xf>
    <xf numFmtId="2" fontId="13" fillId="16" borderId="2" xfId="0" applyNumberFormat="1" applyFont="1" applyFill="1" applyBorder="1"/>
    <xf numFmtId="2" fontId="8" fillId="16" borderId="2" xfId="0" applyNumberFormat="1" applyFont="1" applyFill="1" applyBorder="1"/>
    <xf numFmtId="2" fontId="13" fillId="16" borderId="3" xfId="0" applyNumberFormat="1" applyFont="1" applyFill="1" applyBorder="1"/>
    <xf numFmtId="2" fontId="8" fillId="16" borderId="3" xfId="0" applyNumberFormat="1" applyFont="1" applyFill="1" applyBorder="1"/>
    <xf numFmtId="2" fontId="40" fillId="18" borderId="4" xfId="0" applyNumberFormat="1" applyFont="1" applyFill="1" applyBorder="1" applyAlignment="1">
      <alignment horizontal="right"/>
    </xf>
    <xf numFmtId="2" fontId="36" fillId="18" borderId="4" xfId="0" applyNumberFormat="1" applyFont="1" applyFill="1" applyBorder="1" applyAlignment="1">
      <alignment horizontal="right"/>
    </xf>
    <xf numFmtId="1" fontId="41" fillId="18" borderId="4" xfId="0" applyNumberFormat="1" applyFont="1" applyFill="1" applyBorder="1" applyAlignment="1">
      <alignment horizontal="right"/>
    </xf>
    <xf numFmtId="2" fontId="40" fillId="18" borderId="4" xfId="0" applyNumberFormat="1" applyFont="1" applyFill="1" applyBorder="1"/>
    <xf numFmtId="2" fontId="40" fillId="18" borderId="5" xfId="0" applyNumberFormat="1" applyFont="1" applyFill="1" applyBorder="1"/>
    <xf numFmtId="1" fontId="40" fillId="18" borderId="4" xfId="0" applyNumberFormat="1" applyFont="1" applyFill="1" applyBorder="1" applyAlignment="1">
      <alignment horizontal="right"/>
    </xf>
    <xf numFmtId="2" fontId="13" fillId="7" borderId="1" xfId="0" applyNumberFormat="1" applyFont="1" applyFill="1" applyBorder="1" applyAlignment="1">
      <alignment horizontal="right" vertical="center"/>
    </xf>
    <xf numFmtId="2" fontId="13" fillId="7" borderId="1" xfId="0" applyNumberFormat="1" applyFont="1" applyFill="1" applyBorder="1" applyAlignment="1">
      <alignment horizontal="right"/>
    </xf>
    <xf numFmtId="2" fontId="13" fillId="2" borderId="1" xfId="0" applyNumberFormat="1" applyFont="1" applyFill="1" applyBorder="1" applyAlignment="1"/>
    <xf numFmtId="2" fontId="9" fillId="14" borderId="1" xfId="0" applyNumberFormat="1" applyFont="1" applyFill="1" applyBorder="1"/>
    <xf numFmtId="2" fontId="4" fillId="14" borderId="1" xfId="0" applyNumberFormat="1" applyFont="1" applyFill="1" applyBorder="1"/>
    <xf numFmtId="1" fontId="12" fillId="10" borderId="1" xfId="0" applyNumberFormat="1" applyFont="1" applyFill="1" applyBorder="1" applyAlignment="1">
      <alignment horizontal="right"/>
    </xf>
    <xf numFmtId="2" fontId="9" fillId="14" borderId="1" xfId="0" applyNumberFormat="1" applyFont="1" applyFill="1" applyBorder="1" applyAlignment="1">
      <alignment horizontal="right"/>
    </xf>
    <xf numFmtId="2" fontId="12" fillId="0" borderId="3" xfId="0" applyNumberFormat="1" applyFont="1" applyBorder="1"/>
    <xf numFmtId="2" fontId="4" fillId="11" borderId="2" xfId="0" applyNumberFormat="1" applyFont="1" applyFill="1" applyBorder="1"/>
    <xf numFmtId="2" fontId="4" fillId="11" borderId="1" xfId="0" applyNumberFormat="1" applyFont="1" applyFill="1" applyBorder="1"/>
    <xf numFmtId="2" fontId="9" fillId="7" borderId="6" xfId="0" applyNumberFormat="1" applyFont="1" applyFill="1" applyBorder="1" applyAlignment="1">
      <alignment horizontal="right" vertical="center"/>
    </xf>
    <xf numFmtId="2" fontId="9" fillId="7" borderId="1" xfId="0" applyNumberFormat="1" applyFont="1" applyFill="1" applyBorder="1" applyAlignment="1">
      <alignment horizontal="right" vertical="center"/>
    </xf>
    <xf numFmtId="2" fontId="12" fillId="15" borderId="1" xfId="0" applyNumberFormat="1" applyFont="1" applyFill="1" applyBorder="1" applyAlignment="1">
      <alignment horizontal="right"/>
    </xf>
    <xf numFmtId="0" fontId="4" fillId="15" borderId="1" xfId="0" applyFont="1" applyFill="1" applyBorder="1" applyAlignment="1">
      <alignment horizontal="left"/>
    </xf>
    <xf numFmtId="14" fontId="0" fillId="0" borderId="0" xfId="0" applyNumberFormat="1" applyAlignment="1">
      <alignment horizontal="left"/>
    </xf>
    <xf numFmtId="2" fontId="4" fillId="12" borderId="1" xfId="0" applyNumberFormat="1" applyFont="1" applyFill="1" applyBorder="1" applyAlignment="1">
      <alignment horizontal="right"/>
    </xf>
    <xf numFmtId="2" fontId="12" fillId="10" borderId="0" xfId="0" applyNumberFormat="1" applyFont="1" applyFill="1" applyBorder="1"/>
    <xf numFmtId="0" fontId="2" fillId="7" borderId="2" xfId="0" applyFont="1" applyFill="1" applyBorder="1"/>
    <xf numFmtId="0" fontId="9" fillId="7" borderId="1" xfId="0" applyFont="1" applyFill="1" applyBorder="1"/>
    <xf numFmtId="2" fontId="42" fillId="9" borderId="1" xfId="0" applyNumberFormat="1" applyFont="1" applyFill="1" applyBorder="1"/>
    <xf numFmtId="2" fontId="42" fillId="16" borderId="1" xfId="0" applyNumberFormat="1" applyFont="1" applyFill="1" applyBorder="1"/>
    <xf numFmtId="2" fontId="42" fillId="9" borderId="1" xfId="0" applyNumberFormat="1" applyFont="1" applyFill="1" applyBorder="1" applyAlignment="1">
      <alignment horizontal="right"/>
    </xf>
    <xf numFmtId="1" fontId="13" fillId="9" borderId="1" xfId="0" applyNumberFormat="1" applyFont="1" applyFill="1" applyBorder="1" applyAlignment="1"/>
    <xf numFmtId="2" fontId="42" fillId="16" borderId="1" xfId="0" applyNumberFormat="1" applyFont="1" applyFill="1" applyBorder="1" applyAlignment="1">
      <alignment horizontal="right"/>
    </xf>
    <xf numFmtId="1" fontId="13" fillId="16" borderId="1" xfId="0" applyNumberFormat="1" applyFont="1" applyFill="1" applyBorder="1" applyAlignment="1"/>
    <xf numFmtId="1" fontId="13" fillId="16" borderId="1" xfId="0" applyNumberFormat="1" applyFont="1" applyFill="1" applyBorder="1"/>
    <xf numFmtId="1" fontId="13" fillId="16" borderId="1" xfId="0" applyNumberFormat="1" applyFont="1" applyFill="1" applyBorder="1" applyAlignment="1">
      <alignment horizontal="right"/>
    </xf>
    <xf numFmtId="2" fontId="13" fillId="16" borderId="1" xfId="0" applyNumberFormat="1" applyFont="1" applyFill="1" applyBorder="1" applyAlignment="1">
      <alignment horizontal="right"/>
    </xf>
    <xf numFmtId="1" fontId="4" fillId="12" borderId="1" xfId="0" applyNumberFormat="1" applyFont="1" applyFill="1" applyBorder="1" applyAlignment="1"/>
    <xf numFmtId="2" fontId="4" fillId="12" borderId="1" xfId="0" applyNumberFormat="1" applyFont="1" applyFill="1" applyBorder="1"/>
    <xf numFmtId="1" fontId="4" fillId="17" borderId="3" xfId="0" applyNumberFormat="1" applyFont="1" applyFill="1" applyBorder="1" applyAlignment="1">
      <alignment horizontal="right"/>
    </xf>
    <xf numFmtId="2" fontId="4" fillId="17" borderId="3" xfId="0" applyNumberFormat="1" applyFont="1" applyFill="1" applyBorder="1"/>
    <xf numFmtId="0" fontId="0" fillId="10" borderId="1" xfId="0" applyFill="1" applyBorder="1"/>
    <xf numFmtId="0" fontId="12" fillId="15" borderId="1" xfId="0" applyFont="1" applyFill="1" applyBorder="1" applyAlignment="1">
      <alignment horizontal="left"/>
    </xf>
    <xf numFmtId="0" fontId="9" fillId="15" borderId="1" xfId="0" applyFont="1" applyFill="1" applyBorder="1" applyAlignment="1">
      <alignment horizontal="left"/>
    </xf>
    <xf numFmtId="1" fontId="4" fillId="15" borderId="1" xfId="0" applyNumberFormat="1" applyFont="1" applyFill="1" applyBorder="1"/>
    <xf numFmtId="2" fontId="12" fillId="0" borderId="1" xfId="0" applyNumberFormat="1" applyFont="1" applyBorder="1" applyAlignment="1">
      <alignment vertical="top"/>
    </xf>
    <xf numFmtId="2" fontId="12" fillId="10" borderId="1" xfId="0" applyNumberFormat="1" applyFont="1" applyFill="1" applyBorder="1" applyAlignment="1">
      <alignment vertical="top"/>
    </xf>
    <xf numFmtId="164" fontId="12" fillId="10" borderId="1" xfId="0" applyNumberFormat="1" applyFont="1" applyFill="1" applyBorder="1"/>
    <xf numFmtId="2" fontId="13" fillId="15" borderId="1" xfId="0" applyNumberFormat="1" applyFont="1" applyFill="1" applyBorder="1"/>
    <xf numFmtId="2" fontId="13" fillId="15" borderId="1" xfId="0" applyNumberFormat="1" applyFont="1" applyFill="1" applyBorder="1" applyAlignment="1">
      <alignment horizontal="right"/>
    </xf>
    <xf numFmtId="0" fontId="43" fillId="15" borderId="1" xfId="0" applyFont="1" applyFill="1" applyBorder="1"/>
    <xf numFmtId="2" fontId="4" fillId="15" borderId="1" xfId="0" applyNumberFormat="1" applyFont="1" applyFill="1" applyBorder="1"/>
    <xf numFmtId="0" fontId="3" fillId="18" borderId="6" xfId="0" applyFont="1" applyFill="1" applyBorder="1" applyAlignment="1">
      <alignment horizontal="left"/>
    </xf>
    <xf numFmtId="0" fontId="3" fillId="18" borderId="4" xfId="0" applyFont="1" applyFill="1" applyBorder="1" applyAlignment="1">
      <alignment horizontal="left"/>
    </xf>
    <xf numFmtId="0" fontId="3" fillId="16" borderId="1" xfId="0" applyFont="1" applyFill="1" applyBorder="1" applyAlignment="1">
      <alignment horizontal="left"/>
    </xf>
    <xf numFmtId="0" fontId="3" fillId="17" borderId="3" xfId="0" applyFont="1" applyFill="1" applyBorder="1" applyAlignment="1">
      <alignment horizontal="left"/>
    </xf>
    <xf numFmtId="0" fontId="3" fillId="16" borderId="6" xfId="0" applyFont="1" applyFill="1" applyBorder="1" applyAlignment="1">
      <alignment horizontal="left"/>
    </xf>
    <xf numFmtId="0" fontId="3" fillId="16" borderId="4" xfId="0" applyFont="1" applyFill="1" applyBorder="1" applyAlignment="1">
      <alignment horizontal="left"/>
    </xf>
    <xf numFmtId="0" fontId="3" fillId="16" borderId="5" xfId="0" applyFont="1" applyFill="1" applyBorder="1" applyAlignment="1">
      <alignment horizontal="left"/>
    </xf>
    <xf numFmtId="0" fontId="2" fillId="16" borderId="9" xfId="0" applyFont="1" applyFill="1" applyBorder="1" applyAlignment="1">
      <alignment horizontal="left"/>
    </xf>
    <xf numFmtId="0" fontId="2" fillId="16" borderId="11" xfId="0" applyFont="1" applyFill="1" applyBorder="1" applyAlignment="1">
      <alignment horizontal="left"/>
    </xf>
    <xf numFmtId="0" fontId="2" fillId="16" borderId="12" xfId="0" applyFont="1" applyFill="1" applyBorder="1" applyAlignment="1">
      <alignment horizontal="left"/>
    </xf>
    <xf numFmtId="0" fontId="2" fillId="16" borderId="8" xfId="0" applyFont="1" applyFill="1" applyBorder="1" applyAlignment="1">
      <alignment horizontal="left"/>
    </xf>
    <xf numFmtId="0" fontId="2" fillId="16" borderId="7" xfId="0" applyFont="1" applyFill="1" applyBorder="1" applyAlignment="1">
      <alignment horizontal="left"/>
    </xf>
    <xf numFmtId="0" fontId="2" fillId="16" borderId="13" xfId="0" applyFont="1" applyFill="1" applyBorder="1" applyAlignment="1">
      <alignment horizontal="left"/>
    </xf>
    <xf numFmtId="0" fontId="23" fillId="12" borderId="1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23" fillId="9" borderId="1" xfId="0" applyFont="1" applyFill="1" applyBorder="1" applyAlignment="1">
      <alignment horizontal="left"/>
    </xf>
    <xf numFmtId="0" fontId="23" fillId="9" borderId="3" xfId="0" applyFont="1" applyFill="1" applyBorder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FFFF66"/>
      <color rgb="FFFFFF99"/>
      <color rgb="FFC5D9F1"/>
      <color rgb="FFFFCC99"/>
      <color rgb="FFE6B8B7"/>
      <color rgb="FFDA9694"/>
      <color rgb="FF963634"/>
      <color rgb="FF913533"/>
      <color rgb="FFF2DCDB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32"/>
  <sheetViews>
    <sheetView tabSelected="1" view="pageLayout" zoomScaleNormal="100" workbookViewId="0">
      <selection activeCell="I11" sqref="I11"/>
    </sheetView>
  </sheetViews>
  <sheetFormatPr defaultRowHeight="15"/>
  <cols>
    <col min="1" max="1" width="4.85546875" customWidth="1"/>
    <col min="2" max="2" width="8.140625" customWidth="1"/>
    <col min="3" max="3" width="10.140625" customWidth="1"/>
    <col min="4" max="4" width="31.7109375" customWidth="1"/>
    <col min="5" max="5" width="19.28515625" customWidth="1"/>
    <col min="6" max="6" width="0.140625" hidden="1" customWidth="1"/>
    <col min="7" max="7" width="11.28515625" hidden="1" customWidth="1"/>
    <col min="8" max="8" width="8.5703125" hidden="1" customWidth="1"/>
    <col min="9" max="9" width="16.5703125" customWidth="1"/>
    <col min="10" max="10" width="17.7109375" customWidth="1"/>
    <col min="11" max="11" width="17.42578125" customWidth="1"/>
    <col min="12" max="12" width="9.5703125" bestFit="1" customWidth="1"/>
  </cols>
  <sheetData>
    <row r="1" spans="1:11">
      <c r="A1" s="446" t="s">
        <v>520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</row>
    <row r="2" spans="1:11">
      <c r="A2" s="446"/>
      <c r="B2" s="446"/>
      <c r="C2" s="446"/>
      <c r="D2" s="446"/>
      <c r="E2" s="446"/>
      <c r="F2" s="446"/>
      <c r="G2" s="446"/>
      <c r="H2" s="446"/>
      <c r="I2" s="446"/>
      <c r="J2" s="446"/>
      <c r="K2" s="446"/>
    </row>
    <row r="3" spans="1:11" ht="18.75">
      <c r="A3" s="352"/>
      <c r="B3" s="352"/>
      <c r="C3" s="352"/>
      <c r="D3" s="352"/>
      <c r="E3" s="352"/>
      <c r="F3" s="352"/>
      <c r="G3" s="352"/>
      <c r="H3" s="352"/>
      <c r="I3" s="352"/>
      <c r="J3" s="352"/>
      <c r="K3" s="352"/>
    </row>
    <row r="4" spans="1:11" ht="15.75">
      <c r="A4" s="1"/>
      <c r="B4" s="1"/>
      <c r="C4" s="1"/>
      <c r="D4" s="1"/>
      <c r="E4" s="366" t="s">
        <v>486</v>
      </c>
      <c r="F4" s="366">
        <v>2014</v>
      </c>
      <c r="G4" s="366">
        <v>2015</v>
      </c>
      <c r="H4" s="366">
        <v>2016</v>
      </c>
      <c r="I4" s="366">
        <v>2014</v>
      </c>
      <c r="J4" s="367">
        <v>2015</v>
      </c>
      <c r="K4" s="366">
        <v>2016</v>
      </c>
    </row>
    <row r="5" spans="1:11" ht="18.75">
      <c r="A5" s="447" t="s">
        <v>3</v>
      </c>
      <c r="B5" s="447"/>
      <c r="C5" s="447"/>
      <c r="D5" s="447"/>
      <c r="E5" s="410">
        <f>SUM(E16)</f>
        <v>873095</v>
      </c>
      <c r="F5" s="411">
        <f>SUM(F16)</f>
        <v>0</v>
      </c>
      <c r="G5" s="411">
        <f>SUM(G16)</f>
        <v>0</v>
      </c>
      <c r="H5" s="411">
        <v>0</v>
      </c>
      <c r="I5" s="408">
        <v>1039260</v>
      </c>
      <c r="J5" s="408">
        <v>847000</v>
      </c>
      <c r="K5" s="408">
        <v>836800</v>
      </c>
    </row>
    <row r="6" spans="1:11" ht="18.75">
      <c r="A6" s="447" t="s">
        <v>58</v>
      </c>
      <c r="B6" s="448"/>
      <c r="C6" s="448"/>
      <c r="D6" s="447"/>
      <c r="E6" s="410">
        <v>297090</v>
      </c>
      <c r="F6" s="411">
        <f>SUM(F93)</f>
        <v>0</v>
      </c>
      <c r="G6" s="411">
        <v>0</v>
      </c>
      <c r="H6" s="411">
        <v>0</v>
      </c>
      <c r="I6" s="408">
        <v>471870</v>
      </c>
      <c r="J6" s="408">
        <v>433000</v>
      </c>
      <c r="K6" s="408">
        <v>290000</v>
      </c>
    </row>
    <row r="7" spans="1:11" ht="18.75">
      <c r="A7" s="447" t="s">
        <v>166</v>
      </c>
      <c r="B7" s="447"/>
      <c r="C7" s="447"/>
      <c r="D7" s="447"/>
      <c r="E7" s="410">
        <v>10002</v>
      </c>
      <c r="F7" s="411">
        <v>0</v>
      </c>
      <c r="G7" s="411">
        <v>0</v>
      </c>
      <c r="H7" s="411">
        <v>0</v>
      </c>
      <c r="I7" s="408">
        <v>9806</v>
      </c>
      <c r="J7" s="408">
        <v>10496</v>
      </c>
      <c r="K7" s="408">
        <v>9996</v>
      </c>
    </row>
    <row r="8" spans="1:11" ht="18.75">
      <c r="A8" s="445" t="s">
        <v>466</v>
      </c>
      <c r="B8" s="445"/>
      <c r="C8" s="445"/>
      <c r="D8" s="445"/>
      <c r="E8" s="404">
        <v>1180187</v>
      </c>
      <c r="F8" s="417">
        <v>0</v>
      </c>
      <c r="G8" s="417">
        <v>0</v>
      </c>
      <c r="H8" s="417">
        <f>SUM(H4:H7)</f>
        <v>2016</v>
      </c>
      <c r="I8" s="404">
        <v>1520936</v>
      </c>
      <c r="J8" s="404">
        <v>1290496</v>
      </c>
      <c r="K8" s="418">
        <v>1136796</v>
      </c>
    </row>
    <row r="9" spans="1:11" ht="18.75">
      <c r="A9" s="436" t="s">
        <v>167</v>
      </c>
      <c r="B9" s="437"/>
      <c r="C9" s="437"/>
      <c r="D9" s="438"/>
      <c r="E9" s="412">
        <v>464661</v>
      </c>
      <c r="F9" s="413">
        <f t="shared" ref="F9" si="0">SUM(F22)</f>
        <v>0</v>
      </c>
      <c r="G9" s="414">
        <v>0</v>
      </c>
      <c r="H9" s="414">
        <v>0</v>
      </c>
      <c r="I9" s="409">
        <v>595578</v>
      </c>
      <c r="J9" s="409">
        <v>388698</v>
      </c>
      <c r="K9" s="409">
        <v>398698</v>
      </c>
    </row>
    <row r="10" spans="1:11" ht="18.75">
      <c r="A10" s="436" t="s">
        <v>376</v>
      </c>
      <c r="B10" s="437"/>
      <c r="C10" s="437"/>
      <c r="D10" s="438"/>
      <c r="E10" s="412">
        <v>306975</v>
      </c>
      <c r="F10" s="413">
        <f>SUM(F341)</f>
        <v>0</v>
      </c>
      <c r="G10" s="415">
        <v>0</v>
      </c>
      <c r="H10" s="415">
        <v>0</v>
      </c>
      <c r="I10" s="409">
        <v>508600</v>
      </c>
      <c r="J10" s="409">
        <v>553000</v>
      </c>
      <c r="K10" s="409">
        <v>289000</v>
      </c>
    </row>
    <row r="11" spans="1:11" ht="18.75">
      <c r="A11" s="434" t="s">
        <v>438</v>
      </c>
      <c r="B11" s="434"/>
      <c r="C11" s="434"/>
      <c r="D11" s="434"/>
      <c r="E11" s="412">
        <v>336451</v>
      </c>
      <c r="F11" s="416">
        <v>0</v>
      </c>
      <c r="G11" s="416">
        <v>0</v>
      </c>
      <c r="H11" s="416">
        <v>0</v>
      </c>
      <c r="I11" s="409">
        <v>327866</v>
      </c>
      <c r="J11" s="409">
        <v>340358</v>
      </c>
      <c r="K11" s="409">
        <v>359794</v>
      </c>
    </row>
    <row r="12" spans="1:11" ht="18.75">
      <c r="A12" s="435" t="s">
        <v>467</v>
      </c>
      <c r="B12" s="435"/>
      <c r="C12" s="435"/>
      <c r="D12" s="435"/>
      <c r="E12" s="353">
        <v>1108087</v>
      </c>
      <c r="F12" s="419">
        <v>0</v>
      </c>
      <c r="G12" s="419">
        <v>0</v>
      </c>
      <c r="H12" s="419">
        <v>0</v>
      </c>
      <c r="I12" s="420">
        <v>1432044</v>
      </c>
      <c r="J12" s="420">
        <v>1282056</v>
      </c>
      <c r="K12" s="420">
        <v>1047492</v>
      </c>
    </row>
    <row r="13" spans="1:11" ht="18.75">
      <c r="A13" s="350" t="s">
        <v>471</v>
      </c>
      <c r="B13" s="351"/>
      <c r="C13" s="351"/>
      <c r="D13" s="351"/>
      <c r="E13" s="383">
        <v>72100</v>
      </c>
      <c r="F13" s="388"/>
      <c r="G13" s="386">
        <v>88892</v>
      </c>
      <c r="H13" s="388"/>
      <c r="I13" s="383">
        <v>88892</v>
      </c>
      <c r="J13" s="386">
        <v>8440</v>
      </c>
      <c r="K13" s="387">
        <v>89304</v>
      </c>
    </row>
    <row r="14" spans="1:11" ht="18.75">
      <c r="A14" s="289"/>
      <c r="B14" s="289"/>
      <c r="C14" s="289"/>
      <c r="D14" s="289"/>
      <c r="E14" s="290"/>
      <c r="F14" s="291"/>
      <c r="G14" s="371"/>
      <c r="H14" s="292"/>
      <c r="I14" s="293"/>
      <c r="J14" s="295"/>
      <c r="K14" s="295"/>
    </row>
    <row r="15" spans="1:11" ht="18.75">
      <c r="A15" s="289"/>
      <c r="B15" s="289"/>
      <c r="C15" s="289"/>
      <c r="D15" s="289"/>
      <c r="E15" s="290"/>
      <c r="F15" s="291"/>
      <c r="G15" s="359"/>
      <c r="H15" s="292"/>
      <c r="I15" s="293"/>
      <c r="J15" s="295"/>
      <c r="K15" s="295"/>
    </row>
    <row r="16" spans="1:11" ht="18.75">
      <c r="A16" s="130" t="s">
        <v>459</v>
      </c>
      <c r="B16" s="13"/>
      <c r="C16" s="14"/>
      <c r="D16" s="14"/>
      <c r="E16" s="48">
        <v>873095</v>
      </c>
      <c r="F16" s="89">
        <v>0</v>
      </c>
      <c r="G16" s="89">
        <v>0</v>
      </c>
      <c r="H16" s="89">
        <v>0</v>
      </c>
      <c r="I16" s="48">
        <v>1039260</v>
      </c>
      <c r="J16" s="48">
        <v>847000</v>
      </c>
      <c r="K16" s="48">
        <v>836800</v>
      </c>
    </row>
    <row r="17" spans="1:11">
      <c r="A17" s="126" t="s">
        <v>10</v>
      </c>
      <c r="B17" s="127" t="s">
        <v>0</v>
      </c>
      <c r="C17" s="127" t="s">
        <v>1</v>
      </c>
      <c r="D17" s="127" t="s">
        <v>2</v>
      </c>
      <c r="E17" s="127" t="s">
        <v>486</v>
      </c>
      <c r="F17" s="127" t="s">
        <v>72</v>
      </c>
      <c r="G17" s="127" t="s">
        <v>73</v>
      </c>
      <c r="H17" s="127" t="s">
        <v>74</v>
      </c>
      <c r="I17" s="128">
        <v>2014</v>
      </c>
      <c r="J17" s="127">
        <v>2015</v>
      </c>
      <c r="K17" s="129">
        <v>2016</v>
      </c>
    </row>
    <row r="18" spans="1:11" ht="15.75">
      <c r="A18" s="3"/>
      <c r="B18" s="22"/>
      <c r="C18" s="22">
        <v>100</v>
      </c>
      <c r="D18" s="22" t="s">
        <v>4</v>
      </c>
      <c r="E18" s="23">
        <v>418540</v>
      </c>
      <c r="F18" s="90">
        <v>0</v>
      </c>
      <c r="G18" s="90">
        <v>0</v>
      </c>
      <c r="H18" s="90">
        <v>0</v>
      </c>
      <c r="I18" s="31">
        <v>426940</v>
      </c>
      <c r="J18" s="31">
        <v>423940</v>
      </c>
      <c r="K18" s="31">
        <v>423940</v>
      </c>
    </row>
    <row r="19" spans="1:11" ht="15.75">
      <c r="A19" s="4">
        <v>41</v>
      </c>
      <c r="B19" s="6" t="s">
        <v>5</v>
      </c>
      <c r="C19" s="6">
        <v>111</v>
      </c>
      <c r="D19" s="6" t="s">
        <v>112</v>
      </c>
      <c r="E19" s="17">
        <f>SUM(E20)</f>
        <v>337000</v>
      </c>
      <c r="F19" s="91">
        <v>0</v>
      </c>
      <c r="G19" s="91">
        <f t="shared" ref="G19:I19" si="1">SUM(G20)</f>
        <v>0</v>
      </c>
      <c r="H19" s="91">
        <f t="shared" si="1"/>
        <v>0</v>
      </c>
      <c r="I19" s="17">
        <f t="shared" si="1"/>
        <v>343000</v>
      </c>
      <c r="J19" s="17">
        <f>SUM(J20)</f>
        <v>340000</v>
      </c>
      <c r="K19" s="7">
        <v>340000</v>
      </c>
    </row>
    <row r="20" spans="1:11">
      <c r="A20" s="46">
        <v>41</v>
      </c>
      <c r="B20" s="46"/>
      <c r="C20" s="60">
        <v>111003</v>
      </c>
      <c r="D20" s="62" t="s">
        <v>431</v>
      </c>
      <c r="E20" s="108">
        <v>337000</v>
      </c>
      <c r="F20" s="84">
        <v>0</v>
      </c>
      <c r="G20" s="83">
        <v>0</v>
      </c>
      <c r="H20" s="83">
        <v>0</v>
      </c>
      <c r="I20" s="107">
        <v>343000</v>
      </c>
      <c r="J20" s="64">
        <v>340000</v>
      </c>
      <c r="K20" s="65">
        <v>340000</v>
      </c>
    </row>
    <row r="21" spans="1:11" ht="15.75">
      <c r="A21" s="4">
        <v>41</v>
      </c>
      <c r="B21" s="6" t="s">
        <v>5</v>
      </c>
      <c r="C21" s="6">
        <v>121</v>
      </c>
      <c r="D21" s="5" t="s">
        <v>6</v>
      </c>
      <c r="E21" s="17">
        <f t="shared" ref="E21:I21" si="2">SUM(E22:E24)</f>
        <v>60640</v>
      </c>
      <c r="F21" s="81">
        <f t="shared" si="2"/>
        <v>0</v>
      </c>
      <c r="G21" s="81">
        <f t="shared" si="2"/>
        <v>0</v>
      </c>
      <c r="H21" s="81">
        <f t="shared" si="2"/>
        <v>0</v>
      </c>
      <c r="I21" s="7">
        <f t="shared" si="2"/>
        <v>60640</v>
      </c>
      <c r="J21" s="7">
        <f>SUM(J22:J24)</f>
        <v>60640</v>
      </c>
      <c r="K21" s="372">
        <v>60640</v>
      </c>
    </row>
    <row r="22" spans="1:11">
      <c r="A22" s="29">
        <v>41</v>
      </c>
      <c r="B22" s="29" t="s">
        <v>7</v>
      </c>
      <c r="C22" s="34">
        <v>121001</v>
      </c>
      <c r="D22" s="58" t="s">
        <v>113</v>
      </c>
      <c r="E22" s="59">
        <v>36600</v>
      </c>
      <c r="F22" s="82">
        <v>0</v>
      </c>
      <c r="G22" s="82">
        <v>0</v>
      </c>
      <c r="H22" s="82">
        <v>0</v>
      </c>
      <c r="I22" s="64">
        <f>SUM(E22:H22)</f>
        <v>36600</v>
      </c>
      <c r="J22" s="30">
        <v>36600</v>
      </c>
      <c r="K22" s="47">
        <v>36600</v>
      </c>
    </row>
    <row r="23" spans="1:11">
      <c r="A23" s="29">
        <v>41</v>
      </c>
      <c r="B23" s="29" t="s">
        <v>8</v>
      </c>
      <c r="C23" s="34">
        <v>121002</v>
      </c>
      <c r="D23" s="58" t="s">
        <v>114</v>
      </c>
      <c r="E23" s="59">
        <v>23800</v>
      </c>
      <c r="F23" s="82">
        <v>0</v>
      </c>
      <c r="G23" s="82">
        <v>0</v>
      </c>
      <c r="H23" s="82">
        <v>0</v>
      </c>
      <c r="I23" s="64">
        <f t="shared" ref="I23:I24" si="3">SUM(E23:H23)</f>
        <v>23800</v>
      </c>
      <c r="J23" s="30">
        <v>23800</v>
      </c>
      <c r="K23" s="47">
        <v>23800</v>
      </c>
    </row>
    <row r="24" spans="1:11">
      <c r="A24" s="29">
        <v>41</v>
      </c>
      <c r="B24" s="29" t="s">
        <v>9</v>
      </c>
      <c r="C24" s="34">
        <v>121003</v>
      </c>
      <c r="D24" s="58" t="s">
        <v>115</v>
      </c>
      <c r="E24" s="59">
        <v>240</v>
      </c>
      <c r="F24" s="82">
        <v>0</v>
      </c>
      <c r="G24" s="82">
        <v>0</v>
      </c>
      <c r="H24" s="82">
        <v>0</v>
      </c>
      <c r="I24" s="64">
        <f t="shared" si="3"/>
        <v>240</v>
      </c>
      <c r="J24" s="30">
        <v>240</v>
      </c>
      <c r="K24" s="47">
        <v>240</v>
      </c>
    </row>
    <row r="25" spans="1:11" ht="15.75">
      <c r="A25" s="4">
        <v>41</v>
      </c>
      <c r="B25" s="6" t="s">
        <v>5</v>
      </c>
      <c r="C25" s="6">
        <v>133</v>
      </c>
      <c r="D25" s="5" t="s">
        <v>116</v>
      </c>
      <c r="E25" s="17">
        <f t="shared" ref="E25:J25" si="4">SUM(E26:E30)</f>
        <v>20900</v>
      </c>
      <c r="F25" s="91">
        <f t="shared" si="4"/>
        <v>0</v>
      </c>
      <c r="G25" s="91">
        <f t="shared" si="4"/>
        <v>0</v>
      </c>
      <c r="H25" s="91">
        <f t="shared" si="4"/>
        <v>0</v>
      </c>
      <c r="I25" s="17">
        <f t="shared" si="4"/>
        <v>23300</v>
      </c>
      <c r="J25" s="17">
        <f t="shared" si="4"/>
        <v>23300</v>
      </c>
      <c r="K25" s="7">
        <v>23300</v>
      </c>
    </row>
    <row r="26" spans="1:11">
      <c r="A26" s="29">
        <v>41</v>
      </c>
      <c r="B26" s="29" t="s">
        <v>11</v>
      </c>
      <c r="C26" s="60">
        <v>133001</v>
      </c>
      <c r="D26" s="62" t="s">
        <v>117</v>
      </c>
      <c r="E26" s="63">
        <v>1400</v>
      </c>
      <c r="F26" s="83">
        <v>0</v>
      </c>
      <c r="G26" s="83">
        <v>0</v>
      </c>
      <c r="H26" s="83">
        <v>0</v>
      </c>
      <c r="I26" s="64">
        <v>1800</v>
      </c>
      <c r="J26" s="30">
        <v>1800</v>
      </c>
      <c r="K26" s="47">
        <v>1800</v>
      </c>
    </row>
    <row r="27" spans="1:11">
      <c r="A27" s="29">
        <v>41</v>
      </c>
      <c r="B27" s="29"/>
      <c r="C27" s="60">
        <v>133003</v>
      </c>
      <c r="D27" s="62" t="s">
        <v>473</v>
      </c>
      <c r="E27" s="63">
        <v>300</v>
      </c>
      <c r="F27" s="83">
        <v>0</v>
      </c>
      <c r="G27" s="83">
        <v>0</v>
      </c>
      <c r="H27" s="83">
        <v>0</v>
      </c>
      <c r="I27" s="64">
        <f t="shared" ref="I27:I28" si="5">SUM(E27:H27)</f>
        <v>300</v>
      </c>
      <c r="J27" s="30">
        <v>300</v>
      </c>
      <c r="K27" s="47">
        <v>300</v>
      </c>
    </row>
    <row r="28" spans="1:11">
      <c r="A28" s="29">
        <v>41</v>
      </c>
      <c r="B28" s="29"/>
      <c r="C28" s="60">
        <v>133006</v>
      </c>
      <c r="D28" s="62" t="s">
        <v>118</v>
      </c>
      <c r="E28" s="63">
        <v>200</v>
      </c>
      <c r="F28" s="83">
        <v>0</v>
      </c>
      <c r="G28" s="83">
        <v>0</v>
      </c>
      <c r="H28" s="83">
        <v>0</v>
      </c>
      <c r="I28" s="64">
        <f t="shared" si="5"/>
        <v>200</v>
      </c>
      <c r="J28" s="30">
        <v>200</v>
      </c>
      <c r="K28" s="47">
        <v>200</v>
      </c>
    </row>
    <row r="29" spans="1:11" ht="17.25" customHeight="1">
      <c r="A29" s="29">
        <v>41</v>
      </c>
      <c r="B29" s="29"/>
      <c r="C29" s="60">
        <v>133012</v>
      </c>
      <c r="D29" s="62" t="s">
        <v>119</v>
      </c>
      <c r="E29" s="63">
        <v>1000</v>
      </c>
      <c r="F29" s="83">
        <v>0</v>
      </c>
      <c r="G29" s="83">
        <v>0</v>
      </c>
      <c r="H29" s="83">
        <v>0</v>
      </c>
      <c r="I29" s="64">
        <v>2500</v>
      </c>
      <c r="J29" s="30">
        <v>2500</v>
      </c>
      <c r="K29" s="47">
        <v>2500</v>
      </c>
    </row>
    <row r="30" spans="1:11" ht="15.75" customHeight="1">
      <c r="A30" s="29">
        <v>41</v>
      </c>
      <c r="B30" s="61" t="s">
        <v>86</v>
      </c>
      <c r="C30" s="60">
        <v>133013</v>
      </c>
      <c r="D30" s="62" t="s">
        <v>120</v>
      </c>
      <c r="E30" s="63">
        <v>18000</v>
      </c>
      <c r="F30" s="83">
        <v>0</v>
      </c>
      <c r="G30" s="83">
        <v>0</v>
      </c>
      <c r="H30" s="83">
        <v>0</v>
      </c>
      <c r="I30" s="64">
        <v>18500</v>
      </c>
      <c r="J30" s="30">
        <v>18500</v>
      </c>
      <c r="K30" s="47">
        <v>18500</v>
      </c>
    </row>
    <row r="31" spans="1:11" ht="24.75" customHeight="1">
      <c r="A31" s="127" t="s">
        <v>10</v>
      </c>
      <c r="B31" s="127" t="s">
        <v>0</v>
      </c>
      <c r="C31" s="127" t="s">
        <v>1</v>
      </c>
      <c r="D31" s="127" t="s">
        <v>2</v>
      </c>
      <c r="E31" s="127" t="s">
        <v>486</v>
      </c>
      <c r="F31" s="127" t="s">
        <v>72</v>
      </c>
      <c r="G31" s="127" t="s">
        <v>73</v>
      </c>
      <c r="H31" s="127" t="s">
        <v>74</v>
      </c>
      <c r="I31" s="128">
        <v>2014</v>
      </c>
      <c r="J31" s="127">
        <v>2015</v>
      </c>
      <c r="K31" s="127">
        <v>2016</v>
      </c>
    </row>
    <row r="32" spans="1:11" ht="15.75">
      <c r="A32" s="12"/>
      <c r="B32" s="24"/>
      <c r="C32" s="24">
        <v>200</v>
      </c>
      <c r="D32" s="24" t="s">
        <v>12</v>
      </c>
      <c r="E32" s="370">
        <v>99750</v>
      </c>
      <c r="F32" s="331">
        <f t="shared" ref="F32:H32" si="6">SUM(F33,F38,F41,F43,F51,F53)</f>
        <v>0</v>
      </c>
      <c r="G32" s="331">
        <v>0</v>
      </c>
      <c r="H32" s="331">
        <f t="shared" si="6"/>
        <v>0</v>
      </c>
      <c r="I32" s="31">
        <v>97700</v>
      </c>
      <c r="J32" s="31">
        <v>97700</v>
      </c>
      <c r="K32" s="31">
        <v>97700</v>
      </c>
    </row>
    <row r="33" spans="1:11" ht="15.75">
      <c r="A33" s="4">
        <v>41</v>
      </c>
      <c r="B33" s="6" t="s">
        <v>13</v>
      </c>
      <c r="C33" s="6">
        <v>212</v>
      </c>
      <c r="D33" s="6" t="s">
        <v>14</v>
      </c>
      <c r="E33" s="368">
        <v>59600</v>
      </c>
      <c r="F33" s="369">
        <f t="shared" ref="F33:H33" si="7">SUM(F34:F37)</f>
        <v>0</v>
      </c>
      <c r="G33" s="369">
        <f t="shared" si="7"/>
        <v>0</v>
      </c>
      <c r="H33" s="369">
        <f t="shared" si="7"/>
        <v>0</v>
      </c>
      <c r="I33" s="368">
        <v>53100</v>
      </c>
      <c r="J33" s="368">
        <v>53100</v>
      </c>
      <c r="K33" s="32">
        <v>53100</v>
      </c>
    </row>
    <row r="34" spans="1:11">
      <c r="A34" s="29">
        <v>41</v>
      </c>
      <c r="B34" s="29" t="s">
        <v>15</v>
      </c>
      <c r="C34" s="34">
        <v>212002</v>
      </c>
      <c r="D34" s="58" t="s">
        <v>121</v>
      </c>
      <c r="E34" s="59">
        <v>2600</v>
      </c>
      <c r="F34" s="82">
        <v>0</v>
      </c>
      <c r="G34" s="82">
        <v>0</v>
      </c>
      <c r="H34" s="82">
        <v>0</v>
      </c>
      <c r="I34" s="30">
        <v>2600</v>
      </c>
      <c r="J34" s="30">
        <v>2600</v>
      </c>
      <c r="K34" s="47">
        <v>2600</v>
      </c>
    </row>
    <row r="35" spans="1:11">
      <c r="A35" s="29">
        <v>41</v>
      </c>
      <c r="B35" s="29" t="s">
        <v>16</v>
      </c>
      <c r="C35" s="34">
        <v>212003</v>
      </c>
      <c r="D35" s="58" t="s">
        <v>122</v>
      </c>
      <c r="E35" s="59">
        <v>20000</v>
      </c>
      <c r="F35" s="82">
        <v>0</v>
      </c>
      <c r="G35" s="82">
        <v>0</v>
      </c>
      <c r="H35" s="82">
        <v>0</v>
      </c>
      <c r="I35" s="30">
        <v>15000</v>
      </c>
      <c r="J35" s="30">
        <v>15000</v>
      </c>
      <c r="K35" s="47">
        <v>15000</v>
      </c>
    </row>
    <row r="36" spans="1:11">
      <c r="A36" s="29">
        <v>41</v>
      </c>
      <c r="B36" s="29" t="s">
        <v>17</v>
      </c>
      <c r="C36" s="34" t="s">
        <v>18</v>
      </c>
      <c r="D36" s="58" t="s">
        <v>123</v>
      </c>
      <c r="E36" s="59">
        <v>34000</v>
      </c>
      <c r="F36" s="82">
        <v>0</v>
      </c>
      <c r="G36" s="82">
        <v>0</v>
      </c>
      <c r="H36" s="82">
        <v>0</v>
      </c>
      <c r="I36" s="30">
        <v>34000</v>
      </c>
      <c r="J36" s="30">
        <v>34000</v>
      </c>
      <c r="K36" s="47">
        <v>34000</v>
      </c>
    </row>
    <row r="37" spans="1:11" ht="25.5">
      <c r="A37" s="46">
        <v>41</v>
      </c>
      <c r="B37" s="132" t="s">
        <v>13</v>
      </c>
      <c r="C37" s="60">
        <v>212004</v>
      </c>
      <c r="D37" s="58" t="s">
        <v>124</v>
      </c>
      <c r="E37" s="63">
        <v>3000</v>
      </c>
      <c r="F37" s="83">
        <v>0</v>
      </c>
      <c r="G37" s="83">
        <v>0</v>
      </c>
      <c r="H37" s="83">
        <v>0</v>
      </c>
      <c r="I37" s="64">
        <v>1500</v>
      </c>
      <c r="J37" s="64">
        <v>1500</v>
      </c>
      <c r="K37" s="65">
        <v>1500</v>
      </c>
    </row>
    <row r="38" spans="1:11" ht="15.75">
      <c r="A38" s="4">
        <v>41</v>
      </c>
      <c r="B38" s="6" t="s">
        <v>19</v>
      </c>
      <c r="C38" s="6">
        <v>221</v>
      </c>
      <c r="D38" s="6" t="s">
        <v>20</v>
      </c>
      <c r="E38" s="368">
        <f>SUM(E39:E40)</f>
        <v>5000</v>
      </c>
      <c r="F38" s="91">
        <f t="shared" ref="F38:H38" si="8">SUM(F39:F40)</f>
        <v>0</v>
      </c>
      <c r="G38" s="91">
        <f t="shared" si="8"/>
        <v>0</v>
      </c>
      <c r="H38" s="91">
        <f t="shared" si="8"/>
        <v>0</v>
      </c>
      <c r="I38" s="32">
        <v>8500</v>
      </c>
      <c r="J38" s="32">
        <v>8500</v>
      </c>
      <c r="K38" s="32">
        <v>8500</v>
      </c>
    </row>
    <row r="39" spans="1:11">
      <c r="A39" s="29">
        <v>41</v>
      </c>
      <c r="B39" s="29" t="s">
        <v>19</v>
      </c>
      <c r="C39" s="34">
        <v>221004</v>
      </c>
      <c r="D39" s="66" t="s">
        <v>125</v>
      </c>
      <c r="E39" s="63">
        <v>2500</v>
      </c>
      <c r="F39" s="82">
        <v>0</v>
      </c>
      <c r="G39" s="82">
        <v>0</v>
      </c>
      <c r="H39" s="82">
        <v>0</v>
      </c>
      <c r="I39" s="30">
        <v>6000</v>
      </c>
      <c r="J39" s="30">
        <v>6000</v>
      </c>
      <c r="K39" s="47">
        <v>6000</v>
      </c>
    </row>
    <row r="40" spans="1:11">
      <c r="A40" s="133" t="s">
        <v>21</v>
      </c>
      <c r="B40" s="29" t="s">
        <v>19</v>
      </c>
      <c r="C40" s="60">
        <v>221004</v>
      </c>
      <c r="D40" s="66" t="s">
        <v>126</v>
      </c>
      <c r="E40" s="63">
        <v>2500</v>
      </c>
      <c r="F40" s="82">
        <v>0</v>
      </c>
      <c r="G40" s="82">
        <v>0</v>
      </c>
      <c r="H40" s="82">
        <v>0</v>
      </c>
      <c r="I40" s="30">
        <v>2500</v>
      </c>
      <c r="J40" s="30">
        <v>2500</v>
      </c>
      <c r="K40" s="47">
        <v>2500</v>
      </c>
    </row>
    <row r="41" spans="1:11" ht="15.75">
      <c r="A41" s="4">
        <v>41</v>
      </c>
      <c r="B41" s="6" t="s">
        <v>22</v>
      </c>
      <c r="C41" s="6">
        <v>222</v>
      </c>
      <c r="D41" s="6" t="s">
        <v>127</v>
      </c>
      <c r="E41" s="368">
        <f>SUM(E42)</f>
        <v>50</v>
      </c>
      <c r="F41" s="91">
        <f t="shared" ref="F41:H41" si="9">SUM(F42)</f>
        <v>0</v>
      </c>
      <c r="G41" s="91">
        <f t="shared" si="9"/>
        <v>0</v>
      </c>
      <c r="H41" s="91">
        <f t="shared" si="9"/>
        <v>0</v>
      </c>
      <c r="I41" s="32">
        <v>50</v>
      </c>
      <c r="J41" s="32">
        <v>50</v>
      </c>
      <c r="K41" s="32">
        <v>50</v>
      </c>
    </row>
    <row r="42" spans="1:11">
      <c r="A42" s="29">
        <v>41</v>
      </c>
      <c r="B42" s="29"/>
      <c r="C42" s="34">
        <v>222003</v>
      </c>
      <c r="D42" s="58" t="s">
        <v>128</v>
      </c>
      <c r="E42" s="59">
        <v>50</v>
      </c>
      <c r="F42" s="82">
        <v>0</v>
      </c>
      <c r="G42" s="82">
        <v>0</v>
      </c>
      <c r="H42" s="82">
        <v>0</v>
      </c>
      <c r="I42" s="30">
        <v>50</v>
      </c>
      <c r="J42" s="30">
        <v>50</v>
      </c>
      <c r="K42" s="47">
        <v>50</v>
      </c>
    </row>
    <row r="43" spans="1:11" ht="15.75" customHeight="1">
      <c r="A43" s="4">
        <v>41</v>
      </c>
      <c r="B43" s="6" t="s">
        <v>19</v>
      </c>
      <c r="C43" s="33">
        <v>223</v>
      </c>
      <c r="D43" s="134" t="s">
        <v>129</v>
      </c>
      <c r="E43" s="368">
        <f>SUM(E44:E50,)</f>
        <v>35000</v>
      </c>
      <c r="F43" s="91">
        <f t="shared" ref="F43" si="10">SUM(F44:F50,)</f>
        <v>0</v>
      </c>
      <c r="G43" s="91">
        <v>0</v>
      </c>
      <c r="H43" s="92">
        <v>0</v>
      </c>
      <c r="I43" s="32">
        <v>35900</v>
      </c>
      <c r="J43" s="32">
        <f>SUM(J44:J50)</f>
        <v>35900</v>
      </c>
      <c r="K43" s="32">
        <v>35900</v>
      </c>
    </row>
    <row r="44" spans="1:11">
      <c r="A44" s="29">
        <v>41</v>
      </c>
      <c r="B44" s="29"/>
      <c r="C44" s="34">
        <v>223001</v>
      </c>
      <c r="D44" s="58" t="s">
        <v>130</v>
      </c>
      <c r="E44" s="63">
        <v>800</v>
      </c>
      <c r="F44" s="82">
        <v>0</v>
      </c>
      <c r="G44" s="82">
        <v>0</v>
      </c>
      <c r="H44" s="82">
        <v>0</v>
      </c>
      <c r="I44" s="30">
        <v>1500</v>
      </c>
      <c r="J44" s="30">
        <v>1500</v>
      </c>
      <c r="K44" s="30">
        <v>1500</v>
      </c>
    </row>
    <row r="45" spans="1:11">
      <c r="A45" s="29">
        <v>41</v>
      </c>
      <c r="B45" s="29"/>
      <c r="C45" s="29" t="s">
        <v>23</v>
      </c>
      <c r="D45" s="58" t="s">
        <v>131</v>
      </c>
      <c r="E45" s="63">
        <v>400</v>
      </c>
      <c r="F45" s="82">
        <v>0</v>
      </c>
      <c r="G45" s="82">
        <v>0</v>
      </c>
      <c r="H45" s="82">
        <v>0</v>
      </c>
      <c r="I45" s="30">
        <v>400</v>
      </c>
      <c r="J45" s="30">
        <v>400</v>
      </c>
      <c r="K45" s="30">
        <v>400</v>
      </c>
    </row>
    <row r="46" spans="1:11">
      <c r="A46" s="29">
        <v>41</v>
      </c>
      <c r="B46" s="29"/>
      <c r="C46" s="29" t="s">
        <v>24</v>
      </c>
      <c r="D46" s="58" t="s">
        <v>132</v>
      </c>
      <c r="E46" s="63">
        <v>1000</v>
      </c>
      <c r="F46" s="82">
        <v>0</v>
      </c>
      <c r="G46" s="82">
        <v>0</v>
      </c>
      <c r="H46" s="82">
        <v>0</v>
      </c>
      <c r="I46" s="30">
        <v>2000</v>
      </c>
      <c r="J46" s="30">
        <v>2000</v>
      </c>
      <c r="K46" s="30">
        <v>2000</v>
      </c>
    </row>
    <row r="47" spans="1:11">
      <c r="A47" s="46">
        <v>41</v>
      </c>
      <c r="B47" s="29"/>
      <c r="C47" s="46" t="s">
        <v>25</v>
      </c>
      <c r="D47" s="58" t="s">
        <v>133</v>
      </c>
      <c r="E47" s="63">
        <v>28000</v>
      </c>
      <c r="F47" s="83">
        <v>0</v>
      </c>
      <c r="G47" s="83">
        <v>0</v>
      </c>
      <c r="H47" s="82">
        <v>0</v>
      </c>
      <c r="I47" s="30">
        <v>28000</v>
      </c>
      <c r="J47" s="64">
        <v>28000</v>
      </c>
      <c r="K47" s="64">
        <v>28000</v>
      </c>
    </row>
    <row r="48" spans="1:11" ht="15.75" customHeight="1">
      <c r="A48" s="29">
        <v>41</v>
      </c>
      <c r="B48" s="29"/>
      <c r="C48" s="29" t="s">
        <v>26</v>
      </c>
      <c r="D48" s="58" t="s">
        <v>134</v>
      </c>
      <c r="E48" s="63">
        <v>3000</v>
      </c>
      <c r="F48" s="82">
        <v>0</v>
      </c>
      <c r="G48" s="82">
        <v>0</v>
      </c>
      <c r="H48" s="82">
        <v>0</v>
      </c>
      <c r="I48" s="30">
        <v>3000</v>
      </c>
      <c r="J48" s="30">
        <v>3000</v>
      </c>
      <c r="K48" s="30">
        <v>3000</v>
      </c>
    </row>
    <row r="49" spans="1:11" ht="15.75" customHeight="1">
      <c r="A49" s="29">
        <v>41</v>
      </c>
      <c r="B49" s="29"/>
      <c r="C49" s="34">
        <v>223002</v>
      </c>
      <c r="D49" s="58" t="s">
        <v>135</v>
      </c>
      <c r="E49" s="103">
        <v>800</v>
      </c>
      <c r="F49" s="82">
        <v>0</v>
      </c>
      <c r="G49" s="82">
        <v>0</v>
      </c>
      <c r="H49" s="82">
        <v>0</v>
      </c>
      <c r="I49" s="30">
        <v>800</v>
      </c>
      <c r="J49" s="30">
        <v>800</v>
      </c>
      <c r="K49" s="30">
        <v>800</v>
      </c>
    </row>
    <row r="50" spans="1:11" ht="15.75" customHeight="1">
      <c r="A50" s="29">
        <v>41</v>
      </c>
      <c r="B50" s="46" t="s">
        <v>87</v>
      </c>
      <c r="C50" s="60">
        <v>223004</v>
      </c>
      <c r="D50" s="58" t="s">
        <v>136</v>
      </c>
      <c r="E50" s="103">
        <v>1000</v>
      </c>
      <c r="F50" s="82">
        <v>0</v>
      </c>
      <c r="G50" s="82">
        <v>0</v>
      </c>
      <c r="H50" s="82">
        <v>0</v>
      </c>
      <c r="I50" s="30">
        <v>200</v>
      </c>
      <c r="J50" s="30">
        <v>200</v>
      </c>
      <c r="K50" s="30">
        <v>200</v>
      </c>
    </row>
    <row r="51" spans="1:11" ht="15.75">
      <c r="A51" s="4">
        <v>41</v>
      </c>
      <c r="B51" s="4"/>
      <c r="C51" s="6">
        <v>240</v>
      </c>
      <c r="D51" s="5" t="s">
        <v>137</v>
      </c>
      <c r="E51" s="368">
        <f>SUM(E52)</f>
        <v>50</v>
      </c>
      <c r="F51" s="91">
        <f t="shared" ref="F51:H51" si="11">SUM(F52)</f>
        <v>0</v>
      </c>
      <c r="G51" s="91">
        <f t="shared" si="11"/>
        <v>0</v>
      </c>
      <c r="H51" s="91">
        <f t="shared" si="11"/>
        <v>0</v>
      </c>
      <c r="I51" s="32">
        <v>50</v>
      </c>
      <c r="J51" s="32">
        <v>50</v>
      </c>
      <c r="K51" s="32">
        <v>50</v>
      </c>
    </row>
    <row r="52" spans="1:11">
      <c r="A52" s="29">
        <v>41</v>
      </c>
      <c r="B52" s="29" t="s">
        <v>88</v>
      </c>
      <c r="C52" s="34">
        <v>243000</v>
      </c>
      <c r="D52" s="58" t="s">
        <v>138</v>
      </c>
      <c r="E52" s="56">
        <v>50</v>
      </c>
      <c r="F52" s="82">
        <v>0</v>
      </c>
      <c r="G52" s="82">
        <v>0</v>
      </c>
      <c r="H52" s="82">
        <v>0</v>
      </c>
      <c r="I52" s="30">
        <v>50</v>
      </c>
      <c r="J52" s="30">
        <v>50</v>
      </c>
      <c r="K52" s="30">
        <v>50</v>
      </c>
    </row>
    <row r="53" spans="1:11" ht="15.75">
      <c r="A53" s="4"/>
      <c r="B53" s="4"/>
      <c r="C53" s="41">
        <v>292</v>
      </c>
      <c r="D53" s="40" t="s">
        <v>93</v>
      </c>
      <c r="E53" s="368">
        <f>SUM(E54)</f>
        <v>50</v>
      </c>
      <c r="F53" s="91">
        <f t="shared" ref="F53:H53" si="12">SUM(F54)</f>
        <v>0</v>
      </c>
      <c r="G53" s="91">
        <f t="shared" si="12"/>
        <v>0</v>
      </c>
      <c r="H53" s="91">
        <f t="shared" si="12"/>
        <v>0</v>
      </c>
      <c r="I53" s="32">
        <v>100</v>
      </c>
      <c r="J53" s="32">
        <v>100</v>
      </c>
      <c r="K53" s="32">
        <v>100</v>
      </c>
    </row>
    <row r="54" spans="1:11">
      <c r="A54" s="39">
        <v>41</v>
      </c>
      <c r="B54" s="39"/>
      <c r="C54" s="67">
        <v>292027</v>
      </c>
      <c r="D54" s="68" t="s">
        <v>139</v>
      </c>
      <c r="E54" s="115">
        <v>50</v>
      </c>
      <c r="F54" s="87">
        <v>0</v>
      </c>
      <c r="G54" s="87">
        <v>0</v>
      </c>
      <c r="H54" s="87">
        <v>0</v>
      </c>
      <c r="I54" s="47">
        <v>100</v>
      </c>
      <c r="J54" s="47">
        <v>100</v>
      </c>
      <c r="K54" s="47">
        <v>100</v>
      </c>
    </row>
    <row r="55" spans="1:11" ht="15.75">
      <c r="A55" s="10"/>
      <c r="B55" s="10"/>
      <c r="C55" s="18"/>
      <c r="D55" s="19"/>
      <c r="E55" s="20"/>
      <c r="F55" s="21"/>
    </row>
    <row r="56" spans="1:11" ht="15.75">
      <c r="A56" s="10"/>
      <c r="B56" s="10"/>
      <c r="C56" s="18"/>
      <c r="D56" s="19"/>
      <c r="E56" s="20"/>
      <c r="F56" s="21"/>
    </row>
    <row r="57" spans="1:11" ht="15.75">
      <c r="A57" s="10"/>
      <c r="B57" s="10"/>
      <c r="C57" s="18"/>
      <c r="D57" s="19"/>
      <c r="E57" s="20"/>
      <c r="F57" s="21"/>
    </row>
    <row r="58" spans="1:11" ht="15.75">
      <c r="A58" s="10"/>
      <c r="B58" s="10"/>
      <c r="C58" s="18"/>
      <c r="D58" s="19"/>
      <c r="E58" s="20"/>
      <c r="F58" s="21"/>
    </row>
    <row r="59" spans="1:11" ht="15.75">
      <c r="A59" s="10"/>
      <c r="B59" s="10"/>
      <c r="C59" s="18"/>
      <c r="D59" s="19"/>
      <c r="E59" s="20"/>
      <c r="F59" s="21"/>
    </row>
    <row r="60" spans="1:11" ht="15.75">
      <c r="A60" s="10"/>
      <c r="B60" s="10"/>
      <c r="C60" s="18"/>
      <c r="D60" s="19"/>
      <c r="E60" s="20"/>
      <c r="F60" s="21"/>
    </row>
    <row r="61" spans="1:11" ht="15.75">
      <c r="A61" s="10"/>
      <c r="B61" s="10"/>
      <c r="C61" s="18"/>
      <c r="D61" s="19"/>
      <c r="E61" s="20"/>
      <c r="F61" s="21"/>
    </row>
    <row r="62" spans="1:11" ht="24.6" customHeight="1">
      <c r="A62" s="127" t="s">
        <v>10</v>
      </c>
      <c r="B62" s="127" t="s">
        <v>0</v>
      </c>
      <c r="C62" s="127" t="s">
        <v>1</v>
      </c>
      <c r="D62" s="127" t="s">
        <v>2</v>
      </c>
      <c r="E62" s="127" t="s">
        <v>486</v>
      </c>
      <c r="F62" s="127" t="s">
        <v>72</v>
      </c>
      <c r="G62" s="127" t="s">
        <v>73</v>
      </c>
      <c r="H62" s="127" t="s">
        <v>74</v>
      </c>
      <c r="I62" s="128">
        <v>2014</v>
      </c>
      <c r="J62" s="127">
        <v>2015</v>
      </c>
      <c r="K62" s="127">
        <v>2016</v>
      </c>
    </row>
    <row r="63" spans="1:11" ht="15.75">
      <c r="A63" s="69" t="s">
        <v>27</v>
      </c>
      <c r="B63" s="22" t="s">
        <v>104</v>
      </c>
      <c r="C63" s="22">
        <v>300</v>
      </c>
      <c r="D63" s="22" t="s">
        <v>140</v>
      </c>
      <c r="E63" s="131">
        <v>354805</v>
      </c>
      <c r="F63" s="90">
        <v>0</v>
      </c>
      <c r="G63" s="90">
        <f>SUM(G64,G66,G89)</f>
        <v>0</v>
      </c>
      <c r="H63" s="85">
        <v>0</v>
      </c>
      <c r="I63" s="35">
        <v>514620</v>
      </c>
      <c r="J63" s="35">
        <v>325360</v>
      </c>
      <c r="K63" s="35">
        <v>315160</v>
      </c>
    </row>
    <row r="64" spans="1:11" ht="15.75">
      <c r="A64" s="4"/>
      <c r="B64" s="4" t="s">
        <v>28</v>
      </c>
      <c r="C64" s="6">
        <v>311</v>
      </c>
      <c r="D64" s="5" t="s">
        <v>89</v>
      </c>
      <c r="E64" s="55">
        <f>SUM(E65)</f>
        <v>11120</v>
      </c>
      <c r="F64" s="91">
        <v>0</v>
      </c>
      <c r="G64" s="91">
        <f t="shared" ref="G64:H64" si="13">SUM(G65)</f>
        <v>0</v>
      </c>
      <c r="H64" s="91">
        <f t="shared" si="13"/>
        <v>0</v>
      </c>
      <c r="I64" s="28">
        <v>11120</v>
      </c>
      <c r="J64" s="28">
        <v>11120</v>
      </c>
      <c r="K64" s="28">
        <v>11120</v>
      </c>
    </row>
    <row r="65" spans="1:11" ht="15.75" customHeight="1">
      <c r="A65" s="36" t="s">
        <v>21</v>
      </c>
      <c r="B65" s="25" t="s">
        <v>27</v>
      </c>
      <c r="C65" s="37">
        <v>311000</v>
      </c>
      <c r="D65" s="58" t="s">
        <v>141</v>
      </c>
      <c r="E65" s="63">
        <v>11120</v>
      </c>
      <c r="F65" s="82">
        <v>0</v>
      </c>
      <c r="G65" s="82">
        <v>0</v>
      </c>
      <c r="H65" s="82">
        <v>0</v>
      </c>
      <c r="I65" s="65">
        <v>11120</v>
      </c>
      <c r="J65" s="30">
        <v>11120</v>
      </c>
      <c r="K65" s="47">
        <v>11120</v>
      </c>
    </row>
    <row r="66" spans="1:11" ht="15.75">
      <c r="A66" s="4">
        <v>111</v>
      </c>
      <c r="B66" s="4" t="s">
        <v>28</v>
      </c>
      <c r="C66" s="6">
        <v>312</v>
      </c>
      <c r="D66" s="15" t="s">
        <v>90</v>
      </c>
      <c r="E66" s="55">
        <v>309685</v>
      </c>
      <c r="F66" s="81">
        <v>0</v>
      </c>
      <c r="G66" s="81">
        <f>SUM(G83,G67)</f>
        <v>0</v>
      </c>
      <c r="H66" s="81">
        <v>0</v>
      </c>
      <c r="I66" s="28">
        <v>459500</v>
      </c>
      <c r="J66" s="28">
        <v>314240</v>
      </c>
      <c r="K66" s="28">
        <v>304040</v>
      </c>
    </row>
    <row r="67" spans="1:11" ht="15.75">
      <c r="A67" s="8"/>
      <c r="B67" s="8"/>
      <c r="C67" s="8"/>
      <c r="D67" s="52" t="s">
        <v>95</v>
      </c>
      <c r="E67" s="53">
        <v>289145</v>
      </c>
      <c r="F67" s="93">
        <v>0</v>
      </c>
      <c r="G67" s="93">
        <f>SUM(G68:G81)</f>
        <v>0</v>
      </c>
      <c r="H67" s="93">
        <v>0</v>
      </c>
      <c r="I67" s="54">
        <v>449380</v>
      </c>
      <c r="J67" s="54">
        <v>307640</v>
      </c>
      <c r="K67" s="54">
        <v>297440</v>
      </c>
    </row>
    <row r="68" spans="1:11">
      <c r="A68" s="27">
        <v>111</v>
      </c>
      <c r="B68" s="46" t="s">
        <v>40</v>
      </c>
      <c r="C68" s="60">
        <v>312001</v>
      </c>
      <c r="D68" s="62" t="s">
        <v>142</v>
      </c>
      <c r="E68" s="63">
        <v>2818</v>
      </c>
      <c r="F68" s="82">
        <v>0</v>
      </c>
      <c r="G68" s="82">
        <v>0</v>
      </c>
      <c r="H68" s="82">
        <v>0</v>
      </c>
      <c r="I68" s="80">
        <v>2800</v>
      </c>
      <c r="J68" s="30">
        <v>2800</v>
      </c>
      <c r="K68" s="30">
        <v>2800</v>
      </c>
    </row>
    <row r="69" spans="1:11">
      <c r="A69" s="27">
        <v>111</v>
      </c>
      <c r="B69" s="46" t="s">
        <v>41</v>
      </c>
      <c r="C69" s="46" t="s">
        <v>29</v>
      </c>
      <c r="D69" s="62" t="s">
        <v>145</v>
      </c>
      <c r="E69" s="63">
        <v>611</v>
      </c>
      <c r="F69" s="82">
        <v>0</v>
      </c>
      <c r="G69" s="82">
        <v>0</v>
      </c>
      <c r="H69" s="82">
        <v>0</v>
      </c>
      <c r="I69" s="80">
        <v>600</v>
      </c>
      <c r="J69" s="30">
        <v>600</v>
      </c>
      <c r="K69" s="30">
        <v>600</v>
      </c>
    </row>
    <row r="70" spans="1:11">
      <c r="A70" s="27">
        <v>111</v>
      </c>
      <c r="B70" s="46" t="s">
        <v>42</v>
      </c>
      <c r="C70" s="46" t="s">
        <v>30</v>
      </c>
      <c r="D70" s="62" t="s">
        <v>143</v>
      </c>
      <c r="E70" s="63">
        <v>1723</v>
      </c>
      <c r="F70" s="82">
        <v>0</v>
      </c>
      <c r="G70" s="82">
        <v>0</v>
      </c>
      <c r="H70" s="82">
        <v>0</v>
      </c>
      <c r="I70" s="80">
        <v>1700</v>
      </c>
      <c r="J70" s="30">
        <v>1700</v>
      </c>
      <c r="K70" s="30">
        <v>1700</v>
      </c>
    </row>
    <row r="71" spans="1:11">
      <c r="A71" s="27">
        <v>111</v>
      </c>
      <c r="B71" s="46" t="s">
        <v>43</v>
      </c>
      <c r="C71" s="46" t="s">
        <v>31</v>
      </c>
      <c r="D71" s="62" t="s">
        <v>144</v>
      </c>
      <c r="E71" s="63">
        <v>97</v>
      </c>
      <c r="F71" s="82">
        <v>0</v>
      </c>
      <c r="G71" s="82">
        <v>0</v>
      </c>
      <c r="H71" s="82">
        <v>0</v>
      </c>
      <c r="I71" s="80">
        <v>100</v>
      </c>
      <c r="J71" s="30">
        <v>100</v>
      </c>
      <c r="K71" s="30">
        <v>100</v>
      </c>
    </row>
    <row r="72" spans="1:11">
      <c r="A72" s="27">
        <v>111</v>
      </c>
      <c r="B72" s="46" t="s">
        <v>44</v>
      </c>
      <c r="C72" s="46" t="s">
        <v>32</v>
      </c>
      <c r="D72" s="62" t="s">
        <v>146</v>
      </c>
      <c r="E72" s="63">
        <v>195</v>
      </c>
      <c r="F72" s="82">
        <v>0</v>
      </c>
      <c r="G72" s="82">
        <v>0</v>
      </c>
      <c r="H72" s="82">
        <v>0</v>
      </c>
      <c r="I72" s="80">
        <v>200</v>
      </c>
      <c r="J72" s="30">
        <v>200</v>
      </c>
      <c r="K72" s="30">
        <v>200</v>
      </c>
    </row>
    <row r="73" spans="1:11">
      <c r="A73" s="27">
        <v>111</v>
      </c>
      <c r="B73" s="46" t="s">
        <v>45</v>
      </c>
      <c r="C73" s="46" t="s">
        <v>33</v>
      </c>
      <c r="D73" s="75" t="s">
        <v>147</v>
      </c>
      <c r="E73" s="63">
        <v>264166</v>
      </c>
      <c r="F73" s="96">
        <v>0</v>
      </c>
      <c r="G73" s="96">
        <v>0</v>
      </c>
      <c r="H73" s="96">
        <v>0</v>
      </c>
      <c r="I73" s="30">
        <v>291240</v>
      </c>
      <c r="J73" s="30">
        <v>290000</v>
      </c>
      <c r="K73" s="30">
        <v>280000</v>
      </c>
    </row>
    <row r="74" spans="1:11">
      <c r="A74" s="27">
        <v>111</v>
      </c>
      <c r="B74" s="46" t="s">
        <v>46</v>
      </c>
      <c r="C74" s="46" t="s">
        <v>34</v>
      </c>
      <c r="D74" s="75" t="s">
        <v>148</v>
      </c>
      <c r="E74" s="106">
        <v>3654</v>
      </c>
      <c r="F74" s="96">
        <v>0</v>
      </c>
      <c r="G74" s="96">
        <v>0</v>
      </c>
      <c r="H74" s="96">
        <v>0</v>
      </c>
      <c r="I74" s="30">
        <v>4000</v>
      </c>
      <c r="J74" s="30">
        <v>3600</v>
      </c>
      <c r="K74" s="30">
        <v>3600</v>
      </c>
    </row>
    <row r="75" spans="1:11">
      <c r="A75" s="27">
        <v>111</v>
      </c>
      <c r="B75" s="46" t="s">
        <v>47</v>
      </c>
      <c r="C75" s="46" t="s">
        <v>35</v>
      </c>
      <c r="D75" s="75" t="s">
        <v>149</v>
      </c>
      <c r="E75" s="106">
        <v>2932</v>
      </c>
      <c r="F75" s="96">
        <v>0</v>
      </c>
      <c r="G75" s="96">
        <v>0</v>
      </c>
      <c r="H75" s="96">
        <v>0</v>
      </c>
      <c r="I75" s="30">
        <v>4500</v>
      </c>
      <c r="J75" s="30">
        <v>4400</v>
      </c>
      <c r="K75" s="30">
        <v>4200</v>
      </c>
    </row>
    <row r="76" spans="1:11">
      <c r="A76" s="27">
        <v>111</v>
      </c>
      <c r="B76" s="46" t="s">
        <v>48</v>
      </c>
      <c r="C76" s="46" t="s">
        <v>36</v>
      </c>
      <c r="D76" s="62" t="s">
        <v>39</v>
      </c>
      <c r="E76" s="63">
        <v>959</v>
      </c>
      <c r="F76" s="82">
        <v>0</v>
      </c>
      <c r="G76" s="82">
        <v>0</v>
      </c>
      <c r="H76" s="82">
        <v>0</v>
      </c>
      <c r="I76" s="30">
        <v>1000</v>
      </c>
      <c r="J76" s="30">
        <v>1000</v>
      </c>
      <c r="K76" s="30">
        <v>1000</v>
      </c>
    </row>
    <row r="77" spans="1:11" ht="18.600000000000001" customHeight="1">
      <c r="A77" s="27">
        <v>111</v>
      </c>
      <c r="B77" s="46" t="s">
        <v>49</v>
      </c>
      <c r="C77" s="46" t="s">
        <v>37</v>
      </c>
      <c r="D77" s="75" t="s">
        <v>98</v>
      </c>
      <c r="E77" s="63">
        <v>2333</v>
      </c>
      <c r="F77" s="96">
        <v>0</v>
      </c>
      <c r="G77" s="96">
        <v>0</v>
      </c>
      <c r="H77" s="96">
        <v>0</v>
      </c>
      <c r="I77" s="30">
        <v>3000</v>
      </c>
      <c r="J77" s="30">
        <v>3000</v>
      </c>
      <c r="K77" s="30">
        <v>3000</v>
      </c>
    </row>
    <row r="78" spans="1:11">
      <c r="A78" s="27">
        <v>111</v>
      </c>
      <c r="B78" s="46" t="s">
        <v>50</v>
      </c>
      <c r="C78" s="46" t="s">
        <v>38</v>
      </c>
      <c r="D78" s="62" t="s">
        <v>150</v>
      </c>
      <c r="E78" s="63">
        <v>240</v>
      </c>
      <c r="F78" s="82">
        <v>0</v>
      </c>
      <c r="G78" s="82">
        <v>0</v>
      </c>
      <c r="H78" s="82">
        <v>0</v>
      </c>
      <c r="I78" s="80">
        <v>240</v>
      </c>
      <c r="J78" s="30">
        <v>240</v>
      </c>
      <c r="K78" s="30">
        <v>240</v>
      </c>
    </row>
    <row r="79" spans="1:11">
      <c r="A79" s="27">
        <v>111</v>
      </c>
      <c r="B79" s="46" t="s">
        <v>75</v>
      </c>
      <c r="C79" s="46" t="s">
        <v>76</v>
      </c>
      <c r="D79" s="62" t="s">
        <v>151</v>
      </c>
      <c r="E79" s="63">
        <v>3452</v>
      </c>
      <c r="F79" s="82">
        <v>0</v>
      </c>
      <c r="G79" s="82">
        <v>0</v>
      </c>
      <c r="H79" s="82">
        <v>0</v>
      </c>
      <c r="I79" s="30">
        <v>0</v>
      </c>
      <c r="J79" s="82">
        <v>0</v>
      </c>
      <c r="K79" s="82">
        <v>0</v>
      </c>
    </row>
    <row r="80" spans="1:11">
      <c r="A80" s="27">
        <v>111</v>
      </c>
      <c r="B80" s="46" t="s">
        <v>109</v>
      </c>
      <c r="C80" s="46" t="s">
        <v>84</v>
      </c>
      <c r="D80" s="62" t="s">
        <v>110</v>
      </c>
      <c r="E80" s="63">
        <v>0</v>
      </c>
      <c r="F80" s="82">
        <v>0</v>
      </c>
      <c r="G80" s="82">
        <v>0</v>
      </c>
      <c r="H80" s="82">
        <v>0</v>
      </c>
      <c r="I80" s="30">
        <v>140000</v>
      </c>
      <c r="J80" s="82">
        <v>0</v>
      </c>
      <c r="K80" s="82">
        <v>0</v>
      </c>
    </row>
    <row r="81" spans="1:11" ht="15.75" customHeight="1">
      <c r="A81" s="27">
        <v>111</v>
      </c>
      <c r="B81" s="46" t="s">
        <v>77</v>
      </c>
      <c r="C81" s="46" t="s">
        <v>78</v>
      </c>
      <c r="D81" s="62" t="s">
        <v>432</v>
      </c>
      <c r="E81" s="63">
        <v>3725</v>
      </c>
      <c r="F81" s="82">
        <v>0</v>
      </c>
      <c r="G81" s="82">
        <v>0</v>
      </c>
      <c r="H81" s="82">
        <v>0</v>
      </c>
      <c r="I81" s="80">
        <v>0</v>
      </c>
      <c r="J81" s="82">
        <v>0</v>
      </c>
      <c r="K81" s="82">
        <v>0</v>
      </c>
    </row>
    <row r="82" spans="1:11" ht="15.75" customHeight="1">
      <c r="A82" s="27">
        <v>111</v>
      </c>
      <c r="B82" s="46" t="s">
        <v>99</v>
      </c>
      <c r="C82" s="46" t="s">
        <v>100</v>
      </c>
      <c r="D82" s="62" t="s">
        <v>152</v>
      </c>
      <c r="E82" s="63">
        <v>2240</v>
      </c>
      <c r="F82" s="82">
        <v>0</v>
      </c>
      <c r="G82" s="82">
        <v>0</v>
      </c>
      <c r="H82" s="82">
        <v>0</v>
      </c>
      <c r="I82" s="80">
        <v>0</v>
      </c>
      <c r="J82" s="30">
        <v>0</v>
      </c>
      <c r="K82" s="82">
        <v>0</v>
      </c>
    </row>
    <row r="83" spans="1:11" ht="18.600000000000001" customHeight="1">
      <c r="A83" s="121">
        <v>111</v>
      </c>
      <c r="B83" s="121" t="s">
        <v>51</v>
      </c>
      <c r="C83" s="118"/>
      <c r="D83" s="119" t="s">
        <v>94</v>
      </c>
      <c r="E83" s="53">
        <v>20540</v>
      </c>
      <c r="F83" s="93">
        <v>0</v>
      </c>
      <c r="G83" s="93">
        <v>0</v>
      </c>
      <c r="H83" s="93">
        <v>0</v>
      </c>
      <c r="I83" s="120">
        <v>10120</v>
      </c>
      <c r="J83" s="120">
        <v>6600</v>
      </c>
      <c r="K83" s="120">
        <v>6600</v>
      </c>
    </row>
    <row r="84" spans="1:11">
      <c r="A84" s="27">
        <v>111</v>
      </c>
      <c r="B84" s="34" t="s">
        <v>52</v>
      </c>
      <c r="C84" s="29" t="s">
        <v>54</v>
      </c>
      <c r="D84" s="58" t="s">
        <v>153</v>
      </c>
      <c r="E84" s="59">
        <v>5688</v>
      </c>
      <c r="F84" s="82">
        <v>0</v>
      </c>
      <c r="G84" s="82">
        <v>0</v>
      </c>
      <c r="H84" s="82">
        <v>0</v>
      </c>
      <c r="I84" s="30">
        <v>4500</v>
      </c>
      <c r="J84" s="82">
        <v>5600</v>
      </c>
      <c r="K84" s="82">
        <v>5600</v>
      </c>
    </row>
    <row r="85" spans="1:11">
      <c r="A85" s="27">
        <v>111</v>
      </c>
      <c r="B85" s="34" t="s">
        <v>53</v>
      </c>
      <c r="C85" s="29" t="s">
        <v>55</v>
      </c>
      <c r="D85" s="58" t="s">
        <v>154</v>
      </c>
      <c r="E85" s="59">
        <v>1112</v>
      </c>
      <c r="F85" s="82">
        <v>0</v>
      </c>
      <c r="G85" s="82">
        <v>0</v>
      </c>
      <c r="H85" s="82">
        <v>0</v>
      </c>
      <c r="I85" s="30">
        <v>820</v>
      </c>
      <c r="J85" s="82">
        <v>1000</v>
      </c>
      <c r="K85" s="82">
        <v>1000</v>
      </c>
    </row>
    <row r="86" spans="1:11">
      <c r="A86" s="45" t="s">
        <v>79</v>
      </c>
      <c r="B86" s="34" t="s">
        <v>80</v>
      </c>
      <c r="C86" s="29" t="s">
        <v>84</v>
      </c>
      <c r="D86" s="74" t="s">
        <v>155</v>
      </c>
      <c r="E86" s="98">
        <v>2040</v>
      </c>
      <c r="F86" s="82">
        <v>0</v>
      </c>
      <c r="G86" s="82">
        <v>0</v>
      </c>
      <c r="H86" s="82">
        <v>0</v>
      </c>
      <c r="I86" s="30">
        <v>0</v>
      </c>
      <c r="J86" s="82">
        <v>0</v>
      </c>
      <c r="K86" s="82">
        <v>0</v>
      </c>
    </row>
    <row r="87" spans="1:11">
      <c r="A87" s="45" t="s">
        <v>81</v>
      </c>
      <c r="B87" s="34" t="s">
        <v>82</v>
      </c>
      <c r="C87" s="29" t="s">
        <v>83</v>
      </c>
      <c r="D87" s="74" t="s">
        <v>156</v>
      </c>
      <c r="E87" s="98">
        <v>3100</v>
      </c>
      <c r="F87" s="82">
        <v>0</v>
      </c>
      <c r="G87" s="82">
        <v>0</v>
      </c>
      <c r="H87" s="82">
        <v>0</v>
      </c>
      <c r="I87" s="30">
        <v>2700</v>
      </c>
      <c r="J87" s="82">
        <v>0</v>
      </c>
      <c r="K87" s="82">
        <v>0</v>
      </c>
    </row>
    <row r="88" spans="1:11">
      <c r="A88" s="45" t="s">
        <v>79</v>
      </c>
      <c r="B88" s="34" t="s">
        <v>102</v>
      </c>
      <c r="C88" s="29" t="s">
        <v>103</v>
      </c>
      <c r="D88" s="74" t="s">
        <v>157</v>
      </c>
      <c r="E88" s="98">
        <v>8600</v>
      </c>
      <c r="F88" s="82">
        <v>0</v>
      </c>
      <c r="G88" s="82">
        <v>0</v>
      </c>
      <c r="H88" s="82">
        <v>0</v>
      </c>
      <c r="I88" s="30">
        <v>2100</v>
      </c>
      <c r="J88" s="82">
        <v>0</v>
      </c>
      <c r="K88" s="82">
        <v>0</v>
      </c>
    </row>
    <row r="89" spans="1:11" ht="18.600000000000001" customHeight="1">
      <c r="A89" s="42"/>
      <c r="B89" s="42"/>
      <c r="C89" s="33">
        <v>330</v>
      </c>
      <c r="D89" s="43" t="s">
        <v>158</v>
      </c>
      <c r="E89" s="57">
        <v>34000</v>
      </c>
      <c r="F89" s="97">
        <f t="shared" ref="F89" si="14">SUM(F90)</f>
        <v>0</v>
      </c>
      <c r="G89" s="97">
        <v>0</v>
      </c>
      <c r="H89" s="97">
        <v>0</v>
      </c>
      <c r="I89" s="117">
        <v>44000</v>
      </c>
      <c r="J89" s="81">
        <v>0</v>
      </c>
      <c r="K89" s="81">
        <v>0</v>
      </c>
    </row>
    <row r="90" spans="1:11" ht="18.600000000000001" customHeight="1">
      <c r="A90" s="44" t="s">
        <v>57</v>
      </c>
      <c r="B90" s="8"/>
      <c r="C90" s="8"/>
      <c r="D90" s="16" t="s">
        <v>159</v>
      </c>
      <c r="E90" s="53"/>
      <c r="F90" s="93"/>
      <c r="G90" s="93"/>
      <c r="H90" s="95"/>
      <c r="I90" s="54"/>
      <c r="J90" s="94"/>
      <c r="K90" s="94"/>
    </row>
    <row r="91" spans="1:11" ht="18.600000000000001" customHeight="1">
      <c r="A91" s="38" t="s">
        <v>57</v>
      </c>
      <c r="B91" s="38" t="s">
        <v>85</v>
      </c>
      <c r="C91" s="39" t="s">
        <v>56</v>
      </c>
      <c r="D91" s="122" t="s">
        <v>105</v>
      </c>
      <c r="E91" s="115">
        <v>34000</v>
      </c>
      <c r="F91" s="87">
        <v>0</v>
      </c>
      <c r="G91" s="87">
        <v>0</v>
      </c>
      <c r="H91" s="87">
        <v>0</v>
      </c>
      <c r="I91" s="47">
        <v>44000</v>
      </c>
      <c r="J91" s="87">
        <v>0</v>
      </c>
      <c r="K91" s="86">
        <v>0</v>
      </c>
    </row>
    <row r="92" spans="1:11" ht="18.600000000000001" customHeight="1">
      <c r="A92" s="29"/>
      <c r="B92" s="29"/>
      <c r="C92" s="29"/>
      <c r="D92" s="99" t="s">
        <v>160</v>
      </c>
      <c r="E92" s="109"/>
      <c r="F92" s="82"/>
      <c r="G92" s="82"/>
      <c r="H92" s="82"/>
      <c r="I92" s="87"/>
      <c r="J92" s="82"/>
      <c r="K92" s="86"/>
    </row>
    <row r="93" spans="1:11" ht="18.75">
      <c r="A93" s="130" t="s">
        <v>58</v>
      </c>
      <c r="B93" s="13"/>
      <c r="C93" s="14"/>
      <c r="D93" s="51"/>
      <c r="E93" s="48">
        <v>297090</v>
      </c>
      <c r="F93" s="100">
        <f>SUM(F95,F98)</f>
        <v>0</v>
      </c>
      <c r="G93" s="100">
        <v>0</v>
      </c>
      <c r="H93" s="100">
        <v>0</v>
      </c>
      <c r="I93" s="116">
        <v>471870</v>
      </c>
      <c r="J93" s="116">
        <v>433000</v>
      </c>
      <c r="K93" s="116">
        <v>290000</v>
      </c>
    </row>
    <row r="94" spans="1:11" ht="24" customHeight="1">
      <c r="A94" s="127" t="s">
        <v>10</v>
      </c>
      <c r="B94" s="127" t="s">
        <v>0</v>
      </c>
      <c r="C94" s="127" t="s">
        <v>1</v>
      </c>
      <c r="D94" s="127" t="s">
        <v>2</v>
      </c>
      <c r="E94" s="127" t="s">
        <v>486</v>
      </c>
      <c r="F94" s="127" t="s">
        <v>72</v>
      </c>
      <c r="G94" s="127" t="s">
        <v>73</v>
      </c>
      <c r="H94" s="127" t="s">
        <v>74</v>
      </c>
      <c r="I94" s="128">
        <v>2014</v>
      </c>
      <c r="J94" s="127">
        <v>2015</v>
      </c>
      <c r="K94" s="127">
        <v>2016</v>
      </c>
    </row>
    <row r="95" spans="1:11" ht="15.75">
      <c r="A95" s="73">
        <v>43</v>
      </c>
      <c r="B95" s="4"/>
      <c r="C95" s="6">
        <v>230</v>
      </c>
      <c r="D95" s="15" t="s">
        <v>59</v>
      </c>
      <c r="E95" s="368">
        <v>14870</v>
      </c>
      <c r="F95" s="369">
        <f>SUM(F97:F97)</f>
        <v>0</v>
      </c>
      <c r="G95" s="369">
        <f>SUM(G97:G97)</f>
        <v>0</v>
      </c>
      <c r="H95" s="369">
        <f>SUM(H97:H97)</f>
        <v>0</v>
      </c>
      <c r="I95" s="32">
        <v>6870</v>
      </c>
      <c r="J95" s="32">
        <v>4000</v>
      </c>
      <c r="K95" s="32">
        <v>5000</v>
      </c>
    </row>
    <row r="96" spans="1:11" ht="15.75">
      <c r="A96" s="72">
        <v>43</v>
      </c>
      <c r="B96" s="2"/>
      <c r="C96" s="34">
        <v>231000</v>
      </c>
      <c r="D96" s="70" t="s">
        <v>492</v>
      </c>
      <c r="E96" s="71">
        <v>13000</v>
      </c>
      <c r="F96" s="82">
        <v>0</v>
      </c>
      <c r="G96" s="82">
        <v>0</v>
      </c>
      <c r="H96" s="82">
        <v>0</v>
      </c>
      <c r="I96" s="30">
        <v>5000</v>
      </c>
      <c r="J96" s="30">
        <v>4000</v>
      </c>
      <c r="K96" s="47">
        <v>5000</v>
      </c>
    </row>
    <row r="97" spans="1:11" ht="15.75">
      <c r="A97" s="72">
        <v>43</v>
      </c>
      <c r="B97" s="2" t="s">
        <v>60</v>
      </c>
      <c r="C97" s="34">
        <v>233001</v>
      </c>
      <c r="D97" s="70" t="s">
        <v>161</v>
      </c>
      <c r="E97" s="71">
        <v>1870</v>
      </c>
      <c r="F97" s="82">
        <v>0</v>
      </c>
      <c r="G97" s="82">
        <v>0</v>
      </c>
      <c r="H97" s="82">
        <v>0</v>
      </c>
      <c r="I97" s="30">
        <v>1870</v>
      </c>
      <c r="J97" s="30">
        <v>0</v>
      </c>
      <c r="K97" s="47">
        <v>0</v>
      </c>
    </row>
    <row r="98" spans="1:11" ht="15.75">
      <c r="A98" s="26">
        <v>1151</v>
      </c>
      <c r="B98" s="4"/>
      <c r="C98" s="6">
        <v>320</v>
      </c>
      <c r="D98" s="15" t="s">
        <v>162</v>
      </c>
      <c r="E98" s="17">
        <v>282220</v>
      </c>
      <c r="F98" s="91">
        <f>SUM(F99:F125)</f>
        <v>0</v>
      </c>
      <c r="G98" s="91">
        <f>SUM(G99:G125)</f>
        <v>0</v>
      </c>
      <c r="H98" s="91">
        <v>0</v>
      </c>
      <c r="I98" s="32">
        <v>465000</v>
      </c>
      <c r="J98" s="32">
        <v>429000</v>
      </c>
      <c r="K98" s="32">
        <v>285000</v>
      </c>
    </row>
    <row r="99" spans="1:11" ht="18.600000000000001" customHeight="1">
      <c r="A99" s="72">
        <v>1151</v>
      </c>
      <c r="B99" s="2" t="s">
        <v>61</v>
      </c>
      <c r="C99" s="46" t="s">
        <v>487</v>
      </c>
      <c r="D99" s="102" t="s">
        <v>488</v>
      </c>
      <c r="E99" s="110">
        <v>269110</v>
      </c>
      <c r="F99" s="83"/>
      <c r="G99" s="83"/>
      <c r="H99" s="82"/>
      <c r="I99" s="64">
        <v>0</v>
      </c>
      <c r="J99" s="83">
        <v>0</v>
      </c>
      <c r="K99" s="87">
        <v>0</v>
      </c>
    </row>
    <row r="100" spans="1:11" ht="15.75">
      <c r="A100" s="72" t="s">
        <v>92</v>
      </c>
      <c r="B100" s="2"/>
      <c r="C100" s="46" t="s">
        <v>101</v>
      </c>
      <c r="D100" s="112" t="s">
        <v>108</v>
      </c>
      <c r="E100" s="110">
        <v>0</v>
      </c>
      <c r="F100" s="82">
        <v>0</v>
      </c>
      <c r="G100" s="82">
        <v>0</v>
      </c>
      <c r="H100" s="82">
        <v>0</v>
      </c>
      <c r="I100" s="64">
        <v>200000</v>
      </c>
      <c r="J100" s="30">
        <v>200000</v>
      </c>
      <c r="K100" s="47">
        <v>200000</v>
      </c>
    </row>
    <row r="101" spans="1:11" ht="15.75">
      <c r="A101" s="72">
        <v>1151</v>
      </c>
      <c r="B101" s="2"/>
      <c r="C101" s="46" t="s">
        <v>500</v>
      </c>
      <c r="D101" s="112" t="s">
        <v>501</v>
      </c>
      <c r="E101" s="110">
        <v>0</v>
      </c>
      <c r="F101" s="82"/>
      <c r="G101" s="82"/>
      <c r="H101" s="82"/>
      <c r="I101" s="64">
        <v>0</v>
      </c>
      <c r="J101" s="30">
        <v>144000</v>
      </c>
      <c r="K101" s="87"/>
    </row>
    <row r="102" spans="1:11" ht="15.75">
      <c r="A102" s="72">
        <v>1151</v>
      </c>
      <c r="B102" s="2"/>
      <c r="C102" s="46" t="s">
        <v>91</v>
      </c>
      <c r="D102" s="112" t="s">
        <v>106</v>
      </c>
      <c r="E102" s="110">
        <v>0</v>
      </c>
      <c r="F102" s="83">
        <v>0</v>
      </c>
      <c r="G102" s="83">
        <v>0</v>
      </c>
      <c r="H102" s="82">
        <v>0</v>
      </c>
      <c r="I102" s="64">
        <v>224200</v>
      </c>
      <c r="J102" s="83">
        <v>0</v>
      </c>
      <c r="K102" s="87">
        <v>0</v>
      </c>
    </row>
    <row r="103" spans="1:11" ht="15.75">
      <c r="A103" s="72">
        <v>1151</v>
      </c>
      <c r="B103" s="2"/>
      <c r="C103" s="60">
        <v>324000</v>
      </c>
      <c r="D103" s="361" t="s">
        <v>107</v>
      </c>
      <c r="E103" s="56">
        <v>0</v>
      </c>
      <c r="F103" s="83">
        <v>0</v>
      </c>
      <c r="G103" s="83">
        <v>0</v>
      </c>
      <c r="H103" s="82">
        <v>0</v>
      </c>
      <c r="I103" s="64">
        <v>40800</v>
      </c>
      <c r="J103" s="83">
        <v>0</v>
      </c>
      <c r="K103" s="87">
        <v>0</v>
      </c>
    </row>
    <row r="104" spans="1:11" ht="15.75">
      <c r="A104" s="72" t="s">
        <v>92</v>
      </c>
      <c r="B104" s="2"/>
      <c r="C104" s="60" t="s">
        <v>101</v>
      </c>
      <c r="D104" s="361" t="s">
        <v>490</v>
      </c>
      <c r="E104" s="56">
        <v>11730</v>
      </c>
      <c r="F104" s="83"/>
      <c r="G104" s="83"/>
      <c r="H104" s="82"/>
      <c r="I104" s="64">
        <v>0</v>
      </c>
      <c r="J104" s="83">
        <v>0</v>
      </c>
      <c r="K104" s="87">
        <v>0</v>
      </c>
    </row>
    <row r="105" spans="1:11" ht="15.75">
      <c r="A105" s="72" t="s">
        <v>384</v>
      </c>
      <c r="B105" s="2"/>
      <c r="C105" s="60" t="s">
        <v>489</v>
      </c>
      <c r="D105" s="361" t="s">
        <v>490</v>
      </c>
      <c r="E105" s="56">
        <v>1380</v>
      </c>
      <c r="F105" s="83"/>
      <c r="G105" s="83"/>
      <c r="H105" s="82"/>
      <c r="I105" s="64">
        <v>0</v>
      </c>
      <c r="J105" s="83">
        <v>0</v>
      </c>
      <c r="K105" s="87">
        <v>0</v>
      </c>
    </row>
    <row r="106" spans="1:11" ht="15.75">
      <c r="A106" s="72" t="s">
        <v>384</v>
      </c>
      <c r="B106" s="2"/>
      <c r="C106" s="60" t="s">
        <v>514</v>
      </c>
      <c r="D106" s="361" t="s">
        <v>513</v>
      </c>
      <c r="E106" s="56">
        <v>0</v>
      </c>
      <c r="F106" s="83"/>
      <c r="G106" s="83"/>
      <c r="H106" s="82"/>
      <c r="I106" s="64">
        <v>0</v>
      </c>
      <c r="J106" s="64">
        <v>85000</v>
      </c>
      <c r="K106" s="47">
        <v>85000</v>
      </c>
    </row>
    <row r="107" spans="1:11" ht="15.75">
      <c r="A107" s="72"/>
      <c r="B107" s="2"/>
      <c r="C107" s="60"/>
      <c r="D107" s="361"/>
      <c r="E107" s="56"/>
      <c r="F107" s="83"/>
      <c r="G107" s="83"/>
      <c r="H107" s="82"/>
      <c r="I107" s="64"/>
      <c r="J107" s="64"/>
      <c r="K107" s="47"/>
    </row>
    <row r="108" spans="1:11" ht="15.75">
      <c r="A108" s="72"/>
      <c r="B108" s="2"/>
      <c r="C108" s="60"/>
      <c r="D108" s="361"/>
      <c r="E108" s="56"/>
      <c r="F108" s="83"/>
      <c r="G108" s="83"/>
      <c r="H108" s="82"/>
      <c r="I108" s="64"/>
      <c r="J108" s="64"/>
      <c r="K108" s="47"/>
    </row>
    <row r="109" spans="1:11" ht="15.75">
      <c r="A109" s="72"/>
      <c r="B109" s="2"/>
      <c r="C109" s="60"/>
      <c r="D109" s="361"/>
      <c r="E109" s="56"/>
      <c r="F109" s="83"/>
      <c r="G109" s="83"/>
      <c r="H109" s="82"/>
      <c r="I109" s="64"/>
      <c r="J109" s="64"/>
      <c r="K109" s="47"/>
    </row>
    <row r="110" spans="1:11" ht="18.75">
      <c r="A110" s="135" t="s">
        <v>71</v>
      </c>
      <c r="B110" s="135"/>
      <c r="C110" s="136"/>
      <c r="D110" s="136"/>
      <c r="E110" s="48">
        <f>SUM(E112)</f>
        <v>10002</v>
      </c>
      <c r="F110" s="89">
        <f>SUM(F112)</f>
        <v>0</v>
      </c>
      <c r="G110" s="89">
        <f>SUM(G112)</f>
        <v>0</v>
      </c>
      <c r="H110" s="89">
        <f>SUM(H112)</f>
        <v>0</v>
      </c>
      <c r="I110" s="48">
        <v>9806</v>
      </c>
      <c r="J110" s="148">
        <f>SUM(J112)</f>
        <v>10496</v>
      </c>
      <c r="K110" s="148">
        <v>9996</v>
      </c>
    </row>
    <row r="111" spans="1:11" ht="24" customHeight="1">
      <c r="A111" s="127" t="s">
        <v>10</v>
      </c>
      <c r="B111" s="127" t="s">
        <v>0</v>
      </c>
      <c r="C111" s="127" t="s">
        <v>1</v>
      </c>
      <c r="D111" s="127" t="s">
        <v>2</v>
      </c>
      <c r="E111" s="127" t="s">
        <v>486</v>
      </c>
      <c r="F111" s="127" t="s">
        <v>72</v>
      </c>
      <c r="G111" s="127" t="s">
        <v>73</v>
      </c>
      <c r="H111" s="127" t="s">
        <v>74</v>
      </c>
      <c r="I111" s="128">
        <v>2014</v>
      </c>
      <c r="J111" s="127">
        <v>2015</v>
      </c>
      <c r="K111" s="127">
        <v>2015</v>
      </c>
    </row>
    <row r="112" spans="1:11" ht="15.75">
      <c r="A112" s="4"/>
      <c r="B112" s="6" t="s">
        <v>64</v>
      </c>
      <c r="C112" s="4"/>
      <c r="D112" s="11" t="s">
        <v>63</v>
      </c>
      <c r="E112" s="17">
        <f>SUM(E113:E116)</f>
        <v>10002</v>
      </c>
      <c r="F112" s="97">
        <f t="shared" ref="F112:H112" si="15">SUM(F113:F116)</f>
        <v>0</v>
      </c>
      <c r="G112" s="97">
        <f t="shared" si="15"/>
        <v>0</v>
      </c>
      <c r="H112" s="97">
        <f t="shared" si="15"/>
        <v>0</v>
      </c>
      <c r="I112" s="125">
        <v>9806</v>
      </c>
      <c r="J112" s="117">
        <f>SUM(J113:J116)</f>
        <v>10496</v>
      </c>
      <c r="K112" s="117">
        <v>9996</v>
      </c>
    </row>
    <row r="113" spans="1:11" ht="15.75">
      <c r="A113" s="76"/>
      <c r="B113" s="77" t="s">
        <v>65</v>
      </c>
      <c r="C113" s="77" t="s">
        <v>68</v>
      </c>
      <c r="D113" s="78" t="s">
        <v>164</v>
      </c>
      <c r="E113" s="56">
        <v>996</v>
      </c>
      <c r="F113" s="84">
        <v>0</v>
      </c>
      <c r="G113" s="84">
        <v>0</v>
      </c>
      <c r="H113" s="104">
        <v>0</v>
      </c>
      <c r="I113" s="123">
        <v>996</v>
      </c>
      <c r="J113" s="375">
        <v>996</v>
      </c>
      <c r="K113" s="123">
        <v>996</v>
      </c>
    </row>
    <row r="114" spans="1:11" ht="15.75">
      <c r="A114" s="76"/>
      <c r="B114" s="77" t="s">
        <v>66</v>
      </c>
      <c r="C114" s="77" t="s">
        <v>69</v>
      </c>
      <c r="D114" s="78" t="s">
        <v>62</v>
      </c>
      <c r="E114" s="79">
        <v>1000</v>
      </c>
      <c r="F114" s="84">
        <v>0</v>
      </c>
      <c r="G114" s="84">
        <v>0</v>
      </c>
      <c r="H114" s="104">
        <v>0</v>
      </c>
      <c r="I114" s="123">
        <v>810</v>
      </c>
      <c r="J114" s="375">
        <v>1000</v>
      </c>
      <c r="K114" s="123">
        <v>1000</v>
      </c>
    </row>
    <row r="115" spans="1:11" ht="15.75">
      <c r="A115" s="76"/>
      <c r="B115" s="77" t="s">
        <v>67</v>
      </c>
      <c r="C115" s="77" t="s">
        <v>70</v>
      </c>
      <c r="D115" s="78" t="s">
        <v>165</v>
      </c>
      <c r="E115" s="79">
        <v>8000</v>
      </c>
      <c r="F115" s="84">
        <v>0</v>
      </c>
      <c r="G115" s="84">
        <v>0</v>
      </c>
      <c r="H115" s="104">
        <v>0</v>
      </c>
      <c r="I115" s="123">
        <v>8000</v>
      </c>
      <c r="J115" s="375">
        <v>8500</v>
      </c>
      <c r="K115" s="123">
        <v>8000</v>
      </c>
    </row>
    <row r="116" spans="1:11" ht="15.75">
      <c r="A116" s="76"/>
      <c r="B116" s="77" t="s">
        <v>96</v>
      </c>
      <c r="C116" s="77" t="s">
        <v>163</v>
      </c>
      <c r="D116" s="78" t="s">
        <v>97</v>
      </c>
      <c r="E116" s="124">
        <v>6</v>
      </c>
      <c r="F116" s="84">
        <v>0</v>
      </c>
      <c r="G116" s="84">
        <v>0</v>
      </c>
      <c r="H116" s="104">
        <v>0</v>
      </c>
      <c r="I116" s="105">
        <v>0</v>
      </c>
      <c r="J116" s="84">
        <v>0</v>
      </c>
      <c r="K116" s="105">
        <v>0</v>
      </c>
    </row>
    <row r="117" spans="1:11" ht="15.75">
      <c r="A117" s="139"/>
      <c r="B117" s="137"/>
      <c r="C117" s="137"/>
      <c r="D117" s="138"/>
      <c r="E117" s="140"/>
      <c r="F117" s="141"/>
      <c r="G117" s="141"/>
      <c r="H117" s="142"/>
      <c r="I117" s="143"/>
      <c r="J117" s="141"/>
      <c r="K117" s="143"/>
    </row>
    <row r="118" spans="1:11" ht="15.75">
      <c r="A118" s="139"/>
      <c r="B118" s="137"/>
      <c r="C118" s="137"/>
      <c r="D118" s="138"/>
      <c r="E118" s="140"/>
      <c r="F118" s="141"/>
      <c r="G118" s="141"/>
      <c r="H118" s="142"/>
      <c r="I118" s="143"/>
      <c r="J118" s="141"/>
      <c r="K118" s="143"/>
    </row>
    <row r="119" spans="1:11" ht="15.75">
      <c r="A119" s="139"/>
      <c r="B119" s="137"/>
      <c r="C119" s="137"/>
      <c r="D119" s="138"/>
      <c r="E119" s="140"/>
      <c r="F119" s="141"/>
      <c r="G119" s="141"/>
      <c r="H119" s="142"/>
      <c r="I119" s="143"/>
      <c r="J119" s="141"/>
      <c r="K119" s="143"/>
    </row>
    <row r="120" spans="1:11" ht="15.75">
      <c r="A120" s="139"/>
      <c r="B120" s="137"/>
      <c r="C120" s="137"/>
      <c r="D120" s="138"/>
      <c r="E120" s="140"/>
      <c r="F120" s="141"/>
      <c r="G120" s="141"/>
      <c r="H120" s="142"/>
      <c r="I120" s="143"/>
      <c r="J120" s="141"/>
      <c r="K120" s="143"/>
    </row>
    <row r="121" spans="1:11" ht="15.75">
      <c r="A121" s="139"/>
      <c r="B121" s="137"/>
      <c r="C121" s="137"/>
      <c r="D121" s="138"/>
      <c r="E121" s="140"/>
      <c r="F121" s="141"/>
      <c r="G121" s="141"/>
      <c r="H121" s="142"/>
      <c r="I121" s="143"/>
      <c r="J121" s="141"/>
      <c r="K121" s="143"/>
    </row>
    <row r="122" spans="1:11" ht="15.75">
      <c r="A122" s="139"/>
      <c r="B122" s="137"/>
      <c r="C122" s="137"/>
      <c r="D122" s="138"/>
      <c r="E122" s="140"/>
      <c r="F122" s="141"/>
      <c r="G122" s="141"/>
      <c r="H122" s="142"/>
      <c r="I122" s="143"/>
      <c r="J122" s="141"/>
      <c r="K122" s="143"/>
    </row>
    <row r="123" spans="1:11" ht="15.75">
      <c r="A123" s="139"/>
      <c r="B123" s="137"/>
      <c r="C123" s="137"/>
      <c r="D123" s="138"/>
      <c r="E123" s="140"/>
      <c r="F123" s="141"/>
      <c r="G123" s="141"/>
      <c r="H123" s="142"/>
      <c r="I123" s="143"/>
      <c r="J123" s="141"/>
      <c r="K123" s="143"/>
    </row>
    <row r="124" spans="1:11" ht="18.75">
      <c r="A124" s="130" t="s">
        <v>460</v>
      </c>
      <c r="B124" s="13"/>
      <c r="C124" s="14"/>
      <c r="D124" s="14"/>
      <c r="E124" s="48">
        <v>464661</v>
      </c>
      <c r="F124" s="147">
        <f>SUM(F126,F175,F179,F190,F221,F254,F258,F262,F267,F293,F299,F329,F349,F357,F361,F392,F396,F401,F427)</f>
        <v>0</v>
      </c>
      <c r="G124" s="147">
        <v>0</v>
      </c>
      <c r="H124" s="147">
        <v>0</v>
      </c>
      <c r="I124" s="148">
        <v>595578</v>
      </c>
      <c r="J124" s="148">
        <v>388698</v>
      </c>
      <c r="K124" s="148">
        <v>388698</v>
      </c>
    </row>
    <row r="125" spans="1:11" ht="24" customHeight="1">
      <c r="A125" s="149" t="s">
        <v>10</v>
      </c>
      <c r="B125" s="149" t="s">
        <v>0</v>
      </c>
      <c r="C125" s="149" t="s">
        <v>1</v>
      </c>
      <c r="D125" s="150" t="s">
        <v>2</v>
      </c>
      <c r="E125" s="127" t="s">
        <v>486</v>
      </c>
      <c r="F125" s="127" t="s">
        <v>72</v>
      </c>
      <c r="G125" s="127" t="s">
        <v>73</v>
      </c>
      <c r="H125" s="127" t="s">
        <v>74</v>
      </c>
      <c r="I125" s="128">
        <v>2014</v>
      </c>
      <c r="J125" s="127">
        <v>2015</v>
      </c>
      <c r="K125" s="127">
        <v>2016</v>
      </c>
    </row>
    <row r="126" spans="1:11" ht="15.75">
      <c r="A126" s="151" t="s">
        <v>168</v>
      </c>
      <c r="B126" s="152"/>
      <c r="C126" s="153" t="s">
        <v>169</v>
      </c>
      <c r="D126" s="154" t="s">
        <v>170</v>
      </c>
      <c r="E126" s="155">
        <v>123720</v>
      </c>
      <c r="F126" s="156">
        <v>0</v>
      </c>
      <c r="G126" s="156">
        <v>0</v>
      </c>
      <c r="H126" s="156">
        <v>0</v>
      </c>
      <c r="I126" s="157">
        <v>131819</v>
      </c>
      <c r="J126" s="157">
        <v>131819</v>
      </c>
      <c r="K126" s="157">
        <v>131819</v>
      </c>
    </row>
    <row r="127" spans="1:11" ht="15.75">
      <c r="A127" s="72">
        <v>41</v>
      </c>
      <c r="B127" s="2"/>
      <c r="C127" s="34">
        <v>611000</v>
      </c>
      <c r="D127" s="158" t="s">
        <v>171</v>
      </c>
      <c r="E127" s="79">
        <v>66250</v>
      </c>
      <c r="F127" s="158">
        <v>0</v>
      </c>
      <c r="G127" s="158">
        <v>0</v>
      </c>
      <c r="H127" s="158">
        <v>0</v>
      </c>
      <c r="I127" s="47">
        <v>67790</v>
      </c>
      <c r="J127" s="47">
        <v>67790</v>
      </c>
      <c r="K127" s="47">
        <v>67790</v>
      </c>
    </row>
    <row r="128" spans="1:11" ht="15.75">
      <c r="A128" s="72">
        <v>41</v>
      </c>
      <c r="B128" s="2"/>
      <c r="C128" s="34">
        <v>621000</v>
      </c>
      <c r="D128" s="158" t="s">
        <v>390</v>
      </c>
      <c r="E128" s="79">
        <v>660</v>
      </c>
      <c r="F128" s="158">
        <v>0</v>
      </c>
      <c r="G128" s="158">
        <v>0</v>
      </c>
      <c r="H128" s="158">
        <v>0</v>
      </c>
      <c r="I128" s="47">
        <v>1154</v>
      </c>
      <c r="J128" s="47">
        <v>1154</v>
      </c>
      <c r="K128" s="47">
        <v>1154</v>
      </c>
    </row>
    <row r="129" spans="1:11" ht="15.75">
      <c r="A129" s="72">
        <v>41</v>
      </c>
      <c r="B129" s="2"/>
      <c r="C129" s="34">
        <v>623000</v>
      </c>
      <c r="D129" s="158" t="s">
        <v>391</v>
      </c>
      <c r="E129" s="79">
        <v>4980</v>
      </c>
      <c r="F129" s="158">
        <v>0</v>
      </c>
      <c r="G129" s="158">
        <v>0</v>
      </c>
      <c r="H129" s="158">
        <v>0</v>
      </c>
      <c r="I129" s="47">
        <v>5500</v>
      </c>
      <c r="J129" s="47">
        <v>5500</v>
      </c>
      <c r="K129" s="47">
        <v>5500</v>
      </c>
    </row>
    <row r="130" spans="1:11" ht="15.75">
      <c r="A130" s="72">
        <v>41</v>
      </c>
      <c r="B130" s="2"/>
      <c r="C130" s="34">
        <v>625001</v>
      </c>
      <c r="D130" s="158" t="s">
        <v>172</v>
      </c>
      <c r="E130" s="79">
        <v>660</v>
      </c>
      <c r="F130" s="158">
        <v>0</v>
      </c>
      <c r="G130" s="158">
        <v>0</v>
      </c>
      <c r="H130" s="158">
        <v>0</v>
      </c>
      <c r="I130" s="47">
        <v>922</v>
      </c>
      <c r="J130" s="47">
        <v>922</v>
      </c>
      <c r="K130" s="47">
        <v>922</v>
      </c>
    </row>
    <row r="131" spans="1:11" ht="15.75">
      <c r="A131" s="72">
        <v>41</v>
      </c>
      <c r="B131" s="2"/>
      <c r="C131" s="34">
        <v>625002</v>
      </c>
      <c r="D131" s="158" t="s">
        <v>173</v>
      </c>
      <c r="E131" s="79">
        <v>7880</v>
      </c>
      <c r="F131" s="158">
        <v>0</v>
      </c>
      <c r="G131" s="158">
        <v>0</v>
      </c>
      <c r="H131" s="158">
        <v>0</v>
      </c>
      <c r="I131" s="47">
        <v>8716</v>
      </c>
      <c r="J131" s="47">
        <v>8716</v>
      </c>
      <c r="K131" s="47">
        <v>8716</v>
      </c>
    </row>
    <row r="132" spans="1:11" ht="15.75">
      <c r="A132" s="72">
        <v>41</v>
      </c>
      <c r="B132" s="2"/>
      <c r="C132" s="34">
        <v>625003</v>
      </c>
      <c r="D132" s="158" t="s">
        <v>174</v>
      </c>
      <c r="E132" s="79">
        <v>520</v>
      </c>
      <c r="F132" s="158">
        <v>0</v>
      </c>
      <c r="G132" s="158">
        <v>0</v>
      </c>
      <c r="H132" s="158">
        <v>0</v>
      </c>
      <c r="I132" s="47">
        <v>532</v>
      </c>
      <c r="J132" s="47">
        <v>532</v>
      </c>
      <c r="K132" s="47">
        <v>532</v>
      </c>
    </row>
    <row r="133" spans="1:11" ht="15.75">
      <c r="A133" s="72">
        <v>41</v>
      </c>
      <c r="B133" s="2"/>
      <c r="C133" s="34">
        <v>625004</v>
      </c>
      <c r="D133" s="158" t="s">
        <v>392</v>
      </c>
      <c r="E133" s="79">
        <v>1690</v>
      </c>
      <c r="F133" s="158">
        <v>0</v>
      </c>
      <c r="G133" s="158">
        <v>0</v>
      </c>
      <c r="H133" s="158">
        <v>0</v>
      </c>
      <c r="I133" s="47">
        <v>1746</v>
      </c>
      <c r="J133" s="47">
        <v>1746</v>
      </c>
      <c r="K133" s="47">
        <v>1746</v>
      </c>
    </row>
    <row r="134" spans="1:11" ht="15.75">
      <c r="A134" s="72">
        <v>41</v>
      </c>
      <c r="B134" s="2"/>
      <c r="C134" s="34">
        <v>625005</v>
      </c>
      <c r="D134" s="158" t="s">
        <v>176</v>
      </c>
      <c r="E134" s="79">
        <v>570</v>
      </c>
      <c r="F134" s="158">
        <v>0</v>
      </c>
      <c r="G134" s="158">
        <v>0</v>
      </c>
      <c r="H134" s="158">
        <v>0</v>
      </c>
      <c r="I134" s="47">
        <v>586</v>
      </c>
      <c r="J134" s="47">
        <v>586</v>
      </c>
      <c r="K134" s="47">
        <v>586</v>
      </c>
    </row>
    <row r="135" spans="1:11" ht="15.75">
      <c r="A135" s="72">
        <v>41</v>
      </c>
      <c r="B135" s="2"/>
      <c r="C135" s="34">
        <v>625007</v>
      </c>
      <c r="D135" s="158" t="s">
        <v>393</v>
      </c>
      <c r="E135" s="79">
        <v>2680</v>
      </c>
      <c r="F135" s="158">
        <v>0</v>
      </c>
      <c r="G135" s="158">
        <v>0</v>
      </c>
      <c r="H135" s="158">
        <v>0</v>
      </c>
      <c r="I135" s="47">
        <v>2873</v>
      </c>
      <c r="J135" s="47">
        <v>2873</v>
      </c>
      <c r="K135" s="47">
        <v>2873</v>
      </c>
    </row>
    <row r="136" spans="1:11" ht="15.75">
      <c r="A136" s="72">
        <v>41</v>
      </c>
      <c r="B136" s="2"/>
      <c r="C136" s="34">
        <v>627000</v>
      </c>
      <c r="D136" s="158" t="s">
        <v>177</v>
      </c>
      <c r="E136" s="79">
        <v>120</v>
      </c>
      <c r="F136" s="158">
        <v>0</v>
      </c>
      <c r="G136" s="158">
        <v>0</v>
      </c>
      <c r="H136" s="158">
        <v>0</v>
      </c>
      <c r="I136" s="47">
        <f t="shared" ref="I136:J136" si="16">SUM(E136:H136)</f>
        <v>120</v>
      </c>
      <c r="J136" s="47">
        <f t="shared" si="16"/>
        <v>120</v>
      </c>
      <c r="K136" s="47">
        <v>120</v>
      </c>
    </row>
    <row r="137" spans="1:11" ht="15.75">
      <c r="A137" s="159"/>
      <c r="B137" s="8"/>
      <c r="C137" s="159"/>
      <c r="D137" s="160" t="s">
        <v>179</v>
      </c>
      <c r="E137" s="389">
        <f>SUM(E127:E136)</f>
        <v>86010</v>
      </c>
      <c r="F137" s="162">
        <f>SUM(F127:F136)</f>
        <v>0</v>
      </c>
      <c r="G137" s="162">
        <f>SUM(G127:G136)</f>
        <v>0</v>
      </c>
      <c r="H137" s="162">
        <f>SUM(H127:H136)</f>
        <v>0</v>
      </c>
      <c r="I137" s="163">
        <v>89939</v>
      </c>
      <c r="J137" s="163">
        <f>SUM(J127:J136)</f>
        <v>89939</v>
      </c>
      <c r="K137" s="163">
        <v>89939</v>
      </c>
    </row>
    <row r="138" spans="1:11" ht="15.75">
      <c r="A138" s="72">
        <v>41</v>
      </c>
      <c r="B138" s="2"/>
      <c r="C138" s="34">
        <v>631001</v>
      </c>
      <c r="D138" s="158" t="s">
        <v>394</v>
      </c>
      <c r="E138" s="79">
        <v>50</v>
      </c>
      <c r="F138" s="158">
        <v>0</v>
      </c>
      <c r="G138" s="158">
        <v>0</v>
      </c>
      <c r="H138" s="158">
        <v>0</v>
      </c>
      <c r="I138" s="47">
        <v>100</v>
      </c>
      <c r="J138" s="47">
        <v>100</v>
      </c>
      <c r="K138" s="47">
        <v>100</v>
      </c>
    </row>
    <row r="139" spans="1:11" ht="15.75">
      <c r="A139" s="72">
        <v>41</v>
      </c>
      <c r="B139" s="2"/>
      <c r="C139" s="34">
        <v>631002</v>
      </c>
      <c r="D139" s="158" t="s">
        <v>178</v>
      </c>
      <c r="E139" s="79">
        <v>400</v>
      </c>
      <c r="F139" s="158">
        <v>0</v>
      </c>
      <c r="G139" s="158">
        <v>0</v>
      </c>
      <c r="H139" s="165">
        <v>0</v>
      </c>
      <c r="I139" s="47">
        <f t="shared" ref="I139:J139" si="17">SUM(E139:H139)</f>
        <v>400</v>
      </c>
      <c r="J139" s="47">
        <f t="shared" si="17"/>
        <v>400</v>
      </c>
      <c r="K139" s="47">
        <v>400</v>
      </c>
    </row>
    <row r="140" spans="1:11">
      <c r="A140" s="72">
        <v>41</v>
      </c>
      <c r="B140" s="29"/>
      <c r="C140" s="34">
        <v>632001</v>
      </c>
      <c r="D140" s="164" t="s">
        <v>180</v>
      </c>
      <c r="E140" s="79">
        <v>5000</v>
      </c>
      <c r="F140" s="164">
        <v>0</v>
      </c>
      <c r="G140" s="164">
        <v>0</v>
      </c>
      <c r="H140" s="164">
        <v>0</v>
      </c>
      <c r="I140" s="56">
        <f>SUM(E140:H140)</f>
        <v>5000</v>
      </c>
      <c r="J140" s="56">
        <f>SUM(F140:I140)</f>
        <v>5000</v>
      </c>
      <c r="K140" s="56">
        <v>5000</v>
      </c>
    </row>
    <row r="141" spans="1:11">
      <c r="A141" s="72">
        <v>41</v>
      </c>
      <c r="B141" s="29"/>
      <c r="C141" s="34" t="s">
        <v>181</v>
      </c>
      <c r="D141" s="166" t="s">
        <v>397</v>
      </c>
      <c r="E141" s="79">
        <v>6000</v>
      </c>
      <c r="F141" s="166">
        <v>0</v>
      </c>
      <c r="G141" s="166">
        <v>0</v>
      </c>
      <c r="H141" s="166">
        <v>0</v>
      </c>
      <c r="I141" s="56">
        <f t="shared" ref="I141:J157" si="18">SUM(E141:H141)</f>
        <v>6000</v>
      </c>
      <c r="J141" s="56">
        <f t="shared" si="18"/>
        <v>6000</v>
      </c>
      <c r="K141" s="56">
        <v>6000</v>
      </c>
    </row>
    <row r="142" spans="1:11">
      <c r="A142" s="72">
        <v>41</v>
      </c>
      <c r="B142" s="29"/>
      <c r="C142" s="34">
        <v>632002</v>
      </c>
      <c r="D142" s="166" t="s">
        <v>396</v>
      </c>
      <c r="E142" s="79">
        <v>500</v>
      </c>
      <c r="F142" s="166">
        <v>0</v>
      </c>
      <c r="G142" s="166">
        <v>0</v>
      </c>
      <c r="H142" s="166">
        <v>0</v>
      </c>
      <c r="I142" s="56">
        <f t="shared" si="18"/>
        <v>500</v>
      </c>
      <c r="J142" s="56">
        <f t="shared" si="18"/>
        <v>500</v>
      </c>
      <c r="K142" s="56">
        <v>500</v>
      </c>
    </row>
    <row r="143" spans="1:11">
      <c r="A143" s="72">
        <v>41</v>
      </c>
      <c r="B143" s="29"/>
      <c r="C143" s="34">
        <v>632003</v>
      </c>
      <c r="D143" s="373" t="s">
        <v>184</v>
      </c>
      <c r="E143" s="79">
        <v>2600</v>
      </c>
      <c r="F143" s="158">
        <v>0</v>
      </c>
      <c r="G143" s="158">
        <v>0</v>
      </c>
      <c r="H143" s="158">
        <v>0</v>
      </c>
      <c r="I143" s="56">
        <v>2800</v>
      </c>
      <c r="J143" s="56">
        <v>2800</v>
      </c>
      <c r="K143" s="56">
        <v>2800</v>
      </c>
    </row>
    <row r="144" spans="1:11">
      <c r="A144" s="72">
        <v>41</v>
      </c>
      <c r="B144" s="29"/>
      <c r="C144" s="34" t="s">
        <v>185</v>
      </c>
      <c r="D144" s="166" t="s">
        <v>398</v>
      </c>
      <c r="E144" s="79">
        <v>100</v>
      </c>
      <c r="F144" s="166">
        <v>0</v>
      </c>
      <c r="G144" s="166">
        <v>0</v>
      </c>
      <c r="H144" s="166">
        <v>0</v>
      </c>
      <c r="I144" s="56">
        <v>220</v>
      </c>
      <c r="J144" s="56">
        <v>220</v>
      </c>
      <c r="K144" s="56">
        <v>220</v>
      </c>
    </row>
    <row r="145" spans="1:11">
      <c r="A145" s="72">
        <v>41</v>
      </c>
      <c r="B145" s="29"/>
      <c r="C145" s="34" t="s">
        <v>186</v>
      </c>
      <c r="D145" s="166" t="s">
        <v>187</v>
      </c>
      <c r="E145" s="79">
        <v>800</v>
      </c>
      <c r="F145" s="166">
        <v>0</v>
      </c>
      <c r="G145" s="166">
        <v>0</v>
      </c>
      <c r="H145" s="166">
        <v>0</v>
      </c>
      <c r="I145" s="56">
        <f t="shared" si="18"/>
        <v>800</v>
      </c>
      <c r="J145" s="56">
        <f t="shared" si="18"/>
        <v>800</v>
      </c>
      <c r="K145" s="56">
        <v>800</v>
      </c>
    </row>
    <row r="146" spans="1:11">
      <c r="A146" s="72">
        <v>41</v>
      </c>
      <c r="B146" s="29"/>
      <c r="C146" s="34">
        <v>633001</v>
      </c>
      <c r="D146" s="166" t="s">
        <v>188</v>
      </c>
      <c r="E146" s="79">
        <v>1000</v>
      </c>
      <c r="F146" s="166">
        <v>0</v>
      </c>
      <c r="G146" s="166">
        <v>0</v>
      </c>
      <c r="H146" s="166">
        <v>0</v>
      </c>
      <c r="I146" s="56">
        <f t="shared" si="18"/>
        <v>1000</v>
      </c>
      <c r="J146" s="56">
        <f t="shared" si="18"/>
        <v>1000</v>
      </c>
      <c r="K146" s="56">
        <v>1000</v>
      </c>
    </row>
    <row r="147" spans="1:11" ht="15.75">
      <c r="A147" s="175">
        <v>41</v>
      </c>
      <c r="B147" s="174"/>
      <c r="C147" s="175">
        <v>633005</v>
      </c>
      <c r="D147" s="374" t="s">
        <v>399</v>
      </c>
      <c r="E147" s="176">
        <v>0</v>
      </c>
      <c r="F147" s="177">
        <v>0</v>
      </c>
      <c r="G147" s="177">
        <v>0</v>
      </c>
      <c r="H147" s="177">
        <v>0</v>
      </c>
      <c r="I147" s="176">
        <v>500</v>
      </c>
      <c r="J147" s="176">
        <v>500</v>
      </c>
      <c r="K147" s="176">
        <v>500</v>
      </c>
    </row>
    <row r="148" spans="1:11">
      <c r="A148" s="72">
        <v>41</v>
      </c>
      <c r="B148" s="29"/>
      <c r="C148" s="34">
        <v>633006</v>
      </c>
      <c r="D148" s="166" t="s">
        <v>189</v>
      </c>
      <c r="E148" s="79">
        <v>1500</v>
      </c>
      <c r="F148" s="166">
        <v>0</v>
      </c>
      <c r="G148" s="166">
        <v>0</v>
      </c>
      <c r="H148" s="166">
        <v>0</v>
      </c>
      <c r="I148" s="56">
        <v>2500</v>
      </c>
      <c r="J148" s="56">
        <v>2500</v>
      </c>
      <c r="K148" s="56">
        <v>2500</v>
      </c>
    </row>
    <row r="149" spans="1:11">
      <c r="A149" s="72">
        <v>41</v>
      </c>
      <c r="B149" s="29"/>
      <c r="C149" s="34" t="s">
        <v>190</v>
      </c>
      <c r="D149" s="166" t="s">
        <v>191</v>
      </c>
      <c r="E149" s="79">
        <v>300</v>
      </c>
      <c r="F149" s="166">
        <v>0</v>
      </c>
      <c r="G149" s="166">
        <v>0</v>
      </c>
      <c r="H149" s="166">
        <v>0</v>
      </c>
      <c r="I149" s="56">
        <v>500</v>
      </c>
      <c r="J149" s="56">
        <v>500</v>
      </c>
      <c r="K149" s="56">
        <v>500</v>
      </c>
    </row>
    <row r="150" spans="1:11">
      <c r="A150" s="72">
        <v>41</v>
      </c>
      <c r="B150" s="29"/>
      <c r="C150" s="34" t="s">
        <v>192</v>
      </c>
      <c r="D150" s="166" t="s">
        <v>193</v>
      </c>
      <c r="E150" s="79">
        <v>200</v>
      </c>
      <c r="F150" s="166">
        <v>0</v>
      </c>
      <c r="G150" s="166">
        <v>0</v>
      </c>
      <c r="H150" s="166">
        <v>0</v>
      </c>
      <c r="I150" s="56">
        <f t="shared" si="18"/>
        <v>200</v>
      </c>
      <c r="J150" s="56">
        <f t="shared" si="18"/>
        <v>200</v>
      </c>
      <c r="K150" s="56">
        <v>200</v>
      </c>
    </row>
    <row r="151" spans="1:11">
      <c r="A151" s="72">
        <v>41</v>
      </c>
      <c r="B151" s="29"/>
      <c r="C151" s="34">
        <v>633009</v>
      </c>
      <c r="D151" s="166" t="s">
        <v>194</v>
      </c>
      <c r="E151" s="79">
        <v>500</v>
      </c>
      <c r="F151" s="166">
        <v>0</v>
      </c>
      <c r="G151" s="166">
        <v>0</v>
      </c>
      <c r="H151" s="166">
        <v>0</v>
      </c>
      <c r="I151" s="56">
        <f t="shared" si="18"/>
        <v>500</v>
      </c>
      <c r="J151" s="56">
        <f t="shared" si="18"/>
        <v>500</v>
      </c>
      <c r="K151" s="56">
        <v>500</v>
      </c>
    </row>
    <row r="152" spans="1:11">
      <c r="A152" s="72">
        <v>41</v>
      </c>
      <c r="B152" s="29"/>
      <c r="C152" s="34">
        <v>633016</v>
      </c>
      <c r="D152" s="166" t="s">
        <v>195</v>
      </c>
      <c r="E152" s="79">
        <v>1000</v>
      </c>
      <c r="F152" s="166">
        <v>0</v>
      </c>
      <c r="G152" s="166">
        <v>0</v>
      </c>
      <c r="H152" s="166">
        <v>0</v>
      </c>
      <c r="I152" s="56">
        <v>1500</v>
      </c>
      <c r="J152" s="56">
        <v>1500</v>
      </c>
      <c r="K152" s="56">
        <v>1500</v>
      </c>
    </row>
    <row r="153" spans="1:11">
      <c r="A153" s="72">
        <v>41</v>
      </c>
      <c r="B153" s="29"/>
      <c r="C153" s="34">
        <v>634001</v>
      </c>
      <c r="D153" s="166" t="s">
        <v>491</v>
      </c>
      <c r="E153" s="79">
        <v>4000</v>
      </c>
      <c r="F153" s="166">
        <v>0</v>
      </c>
      <c r="G153" s="166">
        <v>0</v>
      </c>
      <c r="H153" s="166">
        <v>0</v>
      </c>
      <c r="I153" s="56">
        <f t="shared" si="18"/>
        <v>4000</v>
      </c>
      <c r="J153" s="56">
        <f t="shared" si="18"/>
        <v>4000</v>
      </c>
      <c r="K153" s="56">
        <v>4000</v>
      </c>
    </row>
    <row r="154" spans="1:11">
      <c r="A154" s="72">
        <v>41</v>
      </c>
      <c r="B154" s="29"/>
      <c r="C154" s="34">
        <v>634002</v>
      </c>
      <c r="D154" s="166" t="s">
        <v>196</v>
      </c>
      <c r="E154" s="79">
        <v>1000</v>
      </c>
      <c r="F154" s="166">
        <v>0</v>
      </c>
      <c r="G154" s="166">
        <v>0</v>
      </c>
      <c r="H154" s="166">
        <v>0</v>
      </c>
      <c r="I154" s="56">
        <f t="shared" si="18"/>
        <v>1000</v>
      </c>
      <c r="J154" s="56">
        <f t="shared" si="18"/>
        <v>1000</v>
      </c>
      <c r="K154" s="56">
        <v>1000</v>
      </c>
    </row>
    <row r="155" spans="1:11">
      <c r="A155" s="72">
        <v>41</v>
      </c>
      <c r="B155" s="29"/>
      <c r="C155" s="34">
        <v>634003</v>
      </c>
      <c r="D155" s="166" t="s">
        <v>197</v>
      </c>
      <c r="E155" s="79">
        <v>400</v>
      </c>
      <c r="F155" s="166">
        <v>0</v>
      </c>
      <c r="G155" s="166">
        <v>0</v>
      </c>
      <c r="H155" s="166">
        <v>0</v>
      </c>
      <c r="I155" s="56">
        <f t="shared" si="18"/>
        <v>400</v>
      </c>
      <c r="J155" s="56">
        <f t="shared" si="18"/>
        <v>400</v>
      </c>
      <c r="K155" s="56">
        <v>400</v>
      </c>
    </row>
    <row r="156" spans="1:11" ht="24" customHeight="1">
      <c r="A156" s="149" t="s">
        <v>10</v>
      </c>
      <c r="B156" s="149" t="s">
        <v>0</v>
      </c>
      <c r="C156" s="149" t="s">
        <v>1</v>
      </c>
      <c r="D156" s="150" t="s">
        <v>2</v>
      </c>
      <c r="E156" s="127" t="s">
        <v>486</v>
      </c>
      <c r="F156" s="127" t="s">
        <v>72</v>
      </c>
      <c r="G156" s="127" t="s">
        <v>73</v>
      </c>
      <c r="H156" s="127" t="s">
        <v>74</v>
      </c>
      <c r="I156" s="128">
        <v>2014</v>
      </c>
      <c r="J156" s="127">
        <v>2015</v>
      </c>
      <c r="K156" s="127">
        <v>2016</v>
      </c>
    </row>
    <row r="157" spans="1:11">
      <c r="A157" s="72">
        <v>41</v>
      </c>
      <c r="B157" s="29"/>
      <c r="C157" s="34">
        <v>634005</v>
      </c>
      <c r="D157" s="46" t="s">
        <v>198</v>
      </c>
      <c r="E157" s="56">
        <v>100</v>
      </c>
      <c r="F157" s="166">
        <v>0</v>
      </c>
      <c r="G157" s="166">
        <v>0</v>
      </c>
      <c r="H157" s="166">
        <v>0</v>
      </c>
      <c r="I157" s="56">
        <f t="shared" si="18"/>
        <v>100</v>
      </c>
      <c r="J157" s="30">
        <v>100</v>
      </c>
      <c r="K157" s="376">
        <v>100</v>
      </c>
    </row>
    <row r="158" spans="1:11" ht="15.75">
      <c r="A158" s="159"/>
      <c r="B158" s="8"/>
      <c r="C158" s="8"/>
      <c r="D158" s="205" t="s">
        <v>395</v>
      </c>
      <c r="E158" s="161">
        <v>25450</v>
      </c>
      <c r="F158" s="162">
        <f>SUM(F140:F157)</f>
        <v>0</v>
      </c>
      <c r="G158" s="162">
        <f>SUM(G140:G157)</f>
        <v>0</v>
      </c>
      <c r="H158" s="162">
        <f>SUM(H140:H157)</f>
        <v>0</v>
      </c>
      <c r="I158" s="161">
        <v>28020</v>
      </c>
      <c r="J158" s="161">
        <v>28020</v>
      </c>
      <c r="K158" s="161">
        <v>28020</v>
      </c>
    </row>
    <row r="159" spans="1:11" ht="15.75">
      <c r="A159" s="34">
        <v>41</v>
      </c>
      <c r="B159" s="2"/>
      <c r="C159" s="34" t="s">
        <v>210</v>
      </c>
      <c r="D159" s="168" t="s">
        <v>211</v>
      </c>
      <c r="E159" s="56">
        <v>2500</v>
      </c>
      <c r="F159" s="166">
        <v>0</v>
      </c>
      <c r="G159" s="166">
        <v>0</v>
      </c>
      <c r="H159" s="166">
        <v>0</v>
      </c>
      <c r="I159" s="176">
        <v>1000</v>
      </c>
      <c r="J159" s="176">
        <v>1000</v>
      </c>
      <c r="K159" s="176">
        <v>1000</v>
      </c>
    </row>
    <row r="160" spans="1:11" ht="15.75">
      <c r="A160" s="34">
        <v>41</v>
      </c>
      <c r="B160" s="2"/>
      <c r="C160" s="34">
        <v>635004</v>
      </c>
      <c r="D160" s="168" t="s">
        <v>212</v>
      </c>
      <c r="E160" s="56">
        <v>400</v>
      </c>
      <c r="F160" s="166">
        <v>0</v>
      </c>
      <c r="G160" s="166">
        <v>0</v>
      </c>
      <c r="H160" s="166">
        <v>0</v>
      </c>
      <c r="I160" s="176">
        <v>400</v>
      </c>
      <c r="J160" s="176">
        <v>400</v>
      </c>
      <c r="K160" s="176">
        <v>400</v>
      </c>
    </row>
    <row r="161" spans="1:11" ht="15.75">
      <c r="A161" s="34">
        <v>41</v>
      </c>
      <c r="B161" s="2"/>
      <c r="C161" s="34">
        <v>635006</v>
      </c>
      <c r="D161" s="168" t="s">
        <v>213</v>
      </c>
      <c r="E161" s="56">
        <v>400</v>
      </c>
      <c r="F161" s="166">
        <v>0</v>
      </c>
      <c r="G161" s="166">
        <v>0</v>
      </c>
      <c r="H161" s="166">
        <v>0</v>
      </c>
      <c r="I161" s="176">
        <f t="shared" ref="I161:J161" si="19">SUM(E161:H161)</f>
        <v>400</v>
      </c>
      <c r="J161" s="176">
        <f t="shared" si="19"/>
        <v>400</v>
      </c>
      <c r="K161" s="176">
        <v>400</v>
      </c>
    </row>
    <row r="162" spans="1:11" ht="15.75">
      <c r="A162" s="34">
        <v>41</v>
      </c>
      <c r="B162" s="2"/>
      <c r="C162" s="34">
        <v>635003</v>
      </c>
      <c r="D162" s="168" t="s">
        <v>478</v>
      </c>
      <c r="E162" s="56">
        <v>600</v>
      </c>
      <c r="F162" s="166">
        <v>0</v>
      </c>
      <c r="G162" s="166">
        <v>0</v>
      </c>
      <c r="H162" s="166">
        <v>0</v>
      </c>
      <c r="I162" s="176">
        <v>1000</v>
      </c>
      <c r="J162" s="176">
        <v>1000</v>
      </c>
      <c r="K162" s="176">
        <v>1000</v>
      </c>
    </row>
    <row r="163" spans="1:11" ht="15.75">
      <c r="A163" s="219"/>
      <c r="B163" s="178"/>
      <c r="C163" s="179"/>
      <c r="D163" s="180" t="s">
        <v>400</v>
      </c>
      <c r="E163" s="181">
        <f t="shared" ref="E163:J163" si="20">SUM(E159:E162)</f>
        <v>3900</v>
      </c>
      <c r="F163" s="182">
        <f t="shared" si="20"/>
        <v>0</v>
      </c>
      <c r="G163" s="182">
        <f t="shared" si="20"/>
        <v>0</v>
      </c>
      <c r="H163" s="182">
        <f t="shared" si="20"/>
        <v>0</v>
      </c>
      <c r="I163" s="181">
        <f t="shared" si="20"/>
        <v>2800</v>
      </c>
      <c r="J163" s="181">
        <f t="shared" si="20"/>
        <v>2800</v>
      </c>
      <c r="K163" s="181">
        <v>2800</v>
      </c>
    </row>
    <row r="164" spans="1:11" ht="15.75">
      <c r="A164" s="34">
        <v>41</v>
      </c>
      <c r="B164" s="2"/>
      <c r="C164" s="34">
        <v>637001</v>
      </c>
      <c r="D164" s="168" t="s">
        <v>200</v>
      </c>
      <c r="E164" s="56">
        <v>400</v>
      </c>
      <c r="F164" s="166">
        <v>0</v>
      </c>
      <c r="G164" s="166">
        <v>0</v>
      </c>
      <c r="H164" s="166">
        <v>0</v>
      </c>
      <c r="I164" s="56">
        <f>SUM(E164:H164)</f>
        <v>400</v>
      </c>
      <c r="J164" s="56">
        <f>SUM(F164:I164)</f>
        <v>400</v>
      </c>
      <c r="K164" s="56">
        <v>400</v>
      </c>
    </row>
    <row r="165" spans="1:11" ht="15.75">
      <c r="A165" s="34">
        <v>41</v>
      </c>
      <c r="B165" s="2"/>
      <c r="C165" s="34">
        <v>637004</v>
      </c>
      <c r="D165" s="168" t="s">
        <v>201</v>
      </c>
      <c r="E165" s="56">
        <v>500</v>
      </c>
      <c r="F165" s="166">
        <v>0</v>
      </c>
      <c r="G165" s="166">
        <v>0</v>
      </c>
      <c r="H165" s="166">
        <v>0</v>
      </c>
      <c r="I165" s="56">
        <v>1000</v>
      </c>
      <c r="J165" s="56">
        <v>1000</v>
      </c>
      <c r="K165" s="56">
        <v>1000</v>
      </c>
    </row>
    <row r="166" spans="1:11" ht="15.75">
      <c r="A166" s="34">
        <v>41</v>
      </c>
      <c r="B166" s="2"/>
      <c r="C166" s="34" t="s">
        <v>202</v>
      </c>
      <c r="D166" s="168" t="s">
        <v>203</v>
      </c>
      <c r="E166" s="56">
        <v>500</v>
      </c>
      <c r="F166" s="166">
        <v>0</v>
      </c>
      <c r="G166" s="166">
        <v>0</v>
      </c>
      <c r="H166" s="166">
        <v>0</v>
      </c>
      <c r="I166" s="56">
        <f t="shared" ref="I166:J166" si="21">SUM(E166:H166)</f>
        <v>500</v>
      </c>
      <c r="J166" s="56">
        <f t="shared" si="21"/>
        <v>500</v>
      </c>
      <c r="K166" s="56">
        <v>500</v>
      </c>
    </row>
    <row r="167" spans="1:11" ht="15.75">
      <c r="A167" s="34">
        <v>41</v>
      </c>
      <c r="B167" s="2"/>
      <c r="C167" s="34">
        <v>637005</v>
      </c>
      <c r="D167" s="168" t="s">
        <v>204</v>
      </c>
      <c r="E167" s="79">
        <v>1500</v>
      </c>
      <c r="F167" s="166">
        <v>0</v>
      </c>
      <c r="G167" s="166">
        <v>0</v>
      </c>
      <c r="H167" s="166">
        <v>0</v>
      </c>
      <c r="I167" s="56">
        <v>2000</v>
      </c>
      <c r="J167" s="56">
        <v>2000</v>
      </c>
      <c r="K167" s="56">
        <v>2000</v>
      </c>
    </row>
    <row r="168" spans="1:11" ht="15.75">
      <c r="A168" s="34">
        <v>41</v>
      </c>
      <c r="B168" s="2"/>
      <c r="C168" s="34">
        <v>637012</v>
      </c>
      <c r="D168" s="168" t="s">
        <v>401</v>
      </c>
      <c r="E168" s="79">
        <v>600</v>
      </c>
      <c r="F168" s="166">
        <v>0</v>
      </c>
      <c r="G168" s="166">
        <v>0</v>
      </c>
      <c r="H168" s="166">
        <v>0</v>
      </c>
      <c r="I168" s="56">
        <v>800</v>
      </c>
      <c r="J168" s="56">
        <v>800</v>
      </c>
      <c r="K168" s="56">
        <v>800</v>
      </c>
    </row>
    <row r="169" spans="1:11" ht="15.75">
      <c r="A169" s="34">
        <v>41</v>
      </c>
      <c r="B169" s="2"/>
      <c r="C169" s="34">
        <v>637014</v>
      </c>
      <c r="D169" s="168" t="s">
        <v>402</v>
      </c>
      <c r="E169" s="79">
        <v>1000</v>
      </c>
      <c r="F169" s="166">
        <v>0</v>
      </c>
      <c r="G169" s="166">
        <v>0</v>
      </c>
      <c r="H169" s="166">
        <v>0</v>
      </c>
      <c r="I169" s="56">
        <v>1500</v>
      </c>
      <c r="J169" s="56">
        <v>1500</v>
      </c>
      <c r="K169" s="56">
        <v>1500</v>
      </c>
    </row>
    <row r="170" spans="1:11" ht="15.75">
      <c r="A170" s="169">
        <v>41</v>
      </c>
      <c r="B170" s="9"/>
      <c r="C170" s="169">
        <v>637015</v>
      </c>
      <c r="D170" s="189" t="s">
        <v>403</v>
      </c>
      <c r="E170" s="296">
        <v>1000</v>
      </c>
      <c r="F170" s="297">
        <v>0</v>
      </c>
      <c r="G170" s="297">
        <v>0</v>
      </c>
      <c r="H170" s="297">
        <v>0</v>
      </c>
      <c r="I170" s="56">
        <v>1000</v>
      </c>
      <c r="J170" s="56">
        <v>1000</v>
      </c>
      <c r="K170" s="56">
        <v>1000</v>
      </c>
    </row>
    <row r="171" spans="1:11" ht="15.75">
      <c r="A171" s="34">
        <v>41</v>
      </c>
      <c r="B171" s="2"/>
      <c r="C171" s="34">
        <v>637016</v>
      </c>
      <c r="D171" s="168" t="s">
        <v>206</v>
      </c>
      <c r="E171" s="79">
        <v>560</v>
      </c>
      <c r="F171" s="166">
        <v>0</v>
      </c>
      <c r="G171" s="166">
        <v>0</v>
      </c>
      <c r="H171" s="166">
        <v>0</v>
      </c>
      <c r="I171" s="56">
        <v>560</v>
      </c>
      <c r="J171" s="56">
        <v>560</v>
      </c>
      <c r="K171" s="56">
        <v>560</v>
      </c>
    </row>
    <row r="172" spans="1:11" ht="15.75">
      <c r="A172" s="169">
        <v>41</v>
      </c>
      <c r="B172" s="9"/>
      <c r="C172" s="169">
        <v>637026</v>
      </c>
      <c r="D172" s="189" t="s">
        <v>207</v>
      </c>
      <c r="E172" s="296">
        <v>1500</v>
      </c>
      <c r="F172" s="297">
        <v>0</v>
      </c>
      <c r="G172" s="297">
        <v>0</v>
      </c>
      <c r="H172" s="297">
        <v>0</v>
      </c>
      <c r="I172" s="56">
        <v>2500</v>
      </c>
      <c r="J172" s="56">
        <v>2500</v>
      </c>
      <c r="K172" s="56">
        <v>2500</v>
      </c>
    </row>
    <row r="173" spans="1:11" ht="15.75">
      <c r="A173" s="169">
        <v>41</v>
      </c>
      <c r="B173" s="9"/>
      <c r="C173" s="169">
        <v>642006</v>
      </c>
      <c r="D173" s="170" t="s">
        <v>479</v>
      </c>
      <c r="E173" s="111">
        <v>800</v>
      </c>
      <c r="F173" s="171">
        <v>0</v>
      </c>
      <c r="G173" s="171">
        <v>0</v>
      </c>
      <c r="H173" s="171">
        <v>0</v>
      </c>
      <c r="I173" s="56">
        <f t="shared" ref="I173:J173" si="22">SUM(E173:H173)</f>
        <v>800</v>
      </c>
      <c r="J173" s="56">
        <f t="shared" si="22"/>
        <v>800</v>
      </c>
      <c r="K173" s="56">
        <v>800</v>
      </c>
    </row>
    <row r="174" spans="1:11" ht="15.75">
      <c r="A174" s="159"/>
      <c r="B174" s="172"/>
      <c r="C174" s="172"/>
      <c r="D174" s="172" t="s">
        <v>480</v>
      </c>
      <c r="E174" s="173">
        <v>8360</v>
      </c>
      <c r="F174" s="93">
        <f>SUM(F159:F173)</f>
        <v>0</v>
      </c>
      <c r="G174" s="93">
        <f>SUM(G159:G173)</f>
        <v>0</v>
      </c>
      <c r="H174" s="93">
        <f>SUM(H159:H173)</f>
        <v>0</v>
      </c>
      <c r="I174" s="173">
        <v>11060</v>
      </c>
      <c r="J174" s="173">
        <v>11060</v>
      </c>
      <c r="K174" s="173">
        <v>11060</v>
      </c>
    </row>
    <row r="175" spans="1:11" ht="15.75">
      <c r="A175" s="183">
        <v>2</v>
      </c>
      <c r="B175" s="184"/>
      <c r="C175" s="185" t="s">
        <v>215</v>
      </c>
      <c r="D175" s="186" t="s">
        <v>216</v>
      </c>
      <c r="E175" s="187">
        <f>SUM(E176:E177)</f>
        <v>7500</v>
      </c>
      <c r="F175" s="188">
        <f t="shared" ref="F175:H175" si="23">SUM(F176:F177)</f>
        <v>0</v>
      </c>
      <c r="G175" s="188">
        <f t="shared" si="23"/>
        <v>0</v>
      </c>
      <c r="H175" s="188">
        <f t="shared" si="23"/>
        <v>0</v>
      </c>
      <c r="I175" s="187">
        <v>5500</v>
      </c>
      <c r="J175" s="187">
        <v>7500</v>
      </c>
      <c r="K175" s="187">
        <v>7500</v>
      </c>
    </row>
    <row r="176" spans="1:11" ht="15.75">
      <c r="A176" s="34">
        <v>41</v>
      </c>
      <c r="B176" s="2"/>
      <c r="C176" s="34">
        <v>651003</v>
      </c>
      <c r="D176" s="168" t="s">
        <v>217</v>
      </c>
      <c r="E176" s="56">
        <v>4200</v>
      </c>
      <c r="F176" s="46">
        <v>0</v>
      </c>
      <c r="G176" s="46">
        <v>0</v>
      </c>
      <c r="H176" s="46">
        <v>0</v>
      </c>
      <c r="I176" s="56">
        <v>3000</v>
      </c>
      <c r="J176" s="56">
        <v>4200</v>
      </c>
      <c r="K176" s="56">
        <v>4200</v>
      </c>
    </row>
    <row r="177" spans="1:12" ht="15.75">
      <c r="A177" s="34">
        <v>41</v>
      </c>
      <c r="B177" s="9"/>
      <c r="C177" s="169" t="s">
        <v>218</v>
      </c>
      <c r="D177" s="189" t="s">
        <v>219</v>
      </c>
      <c r="E177" s="111">
        <v>3300</v>
      </c>
      <c r="F177" s="146">
        <v>0</v>
      </c>
      <c r="G177" s="146">
        <v>0</v>
      </c>
      <c r="H177" s="146">
        <v>0</v>
      </c>
      <c r="I177" s="111">
        <v>2500</v>
      </c>
      <c r="J177" s="111">
        <v>3300</v>
      </c>
      <c r="K177" s="111">
        <v>3300</v>
      </c>
    </row>
    <row r="178" spans="1:12" ht="15.75">
      <c r="A178" s="190">
        <v>3</v>
      </c>
      <c r="B178" s="221"/>
      <c r="C178" s="221"/>
      <c r="D178" s="201" t="s">
        <v>220</v>
      </c>
      <c r="E178" s="200"/>
      <c r="F178" s="200"/>
      <c r="G178" s="200"/>
      <c r="H178" s="305"/>
      <c r="I178" s="200"/>
      <c r="J178" s="194"/>
      <c r="K178" s="194"/>
    </row>
    <row r="179" spans="1:12" ht="15.75">
      <c r="A179" s="195"/>
      <c r="B179" s="152"/>
      <c r="C179" s="196" t="s">
        <v>221</v>
      </c>
      <c r="D179" s="197" t="s">
        <v>222</v>
      </c>
      <c r="E179" s="155">
        <f t="shared" ref="E179:I179" si="24">SUM(E180:E186)</f>
        <v>2310</v>
      </c>
      <c r="F179" s="156">
        <f t="shared" si="24"/>
        <v>0</v>
      </c>
      <c r="G179" s="156">
        <f t="shared" si="24"/>
        <v>0</v>
      </c>
      <c r="H179" s="156">
        <f t="shared" si="24"/>
        <v>0</v>
      </c>
      <c r="I179" s="155">
        <f t="shared" si="24"/>
        <v>2510</v>
      </c>
      <c r="J179" s="155">
        <f t="shared" ref="J179" si="25">SUM(J180:J186)</f>
        <v>2510</v>
      </c>
      <c r="K179" s="155">
        <v>2510</v>
      </c>
    </row>
    <row r="180" spans="1:12" ht="15.75">
      <c r="A180" s="34">
        <v>41</v>
      </c>
      <c r="B180" s="2"/>
      <c r="C180" s="34">
        <v>632001</v>
      </c>
      <c r="D180" s="168" t="s">
        <v>223</v>
      </c>
      <c r="E180" s="79">
        <v>300</v>
      </c>
      <c r="F180" s="46">
        <v>0</v>
      </c>
      <c r="G180" s="46">
        <v>0</v>
      </c>
      <c r="H180" s="46">
        <v>0</v>
      </c>
      <c r="I180" s="56">
        <v>500</v>
      </c>
      <c r="J180" s="56">
        <v>500</v>
      </c>
      <c r="K180" s="56">
        <v>500</v>
      </c>
    </row>
    <row r="181" spans="1:12" ht="15.75">
      <c r="A181" s="34">
        <v>41</v>
      </c>
      <c r="B181" s="2"/>
      <c r="C181" s="34" t="s">
        <v>181</v>
      </c>
      <c r="D181" s="168" t="s">
        <v>182</v>
      </c>
      <c r="E181" s="79">
        <v>1000</v>
      </c>
      <c r="F181" s="46">
        <v>0</v>
      </c>
      <c r="G181" s="46">
        <v>0</v>
      </c>
      <c r="H181" s="83">
        <v>0</v>
      </c>
      <c r="I181" s="56">
        <v>1000</v>
      </c>
      <c r="J181" s="56">
        <v>1000</v>
      </c>
      <c r="K181" s="56">
        <v>1000</v>
      </c>
    </row>
    <row r="182" spans="1:12" ht="15.75">
      <c r="A182" s="34">
        <v>41</v>
      </c>
      <c r="B182" s="2"/>
      <c r="C182" s="34">
        <v>632002</v>
      </c>
      <c r="D182" s="168" t="s">
        <v>183</v>
      </c>
      <c r="E182" s="56">
        <v>50</v>
      </c>
      <c r="F182" s="46">
        <v>0</v>
      </c>
      <c r="G182" s="46">
        <v>0</v>
      </c>
      <c r="H182" s="46">
        <v>0</v>
      </c>
      <c r="I182" s="56">
        <f t="shared" ref="I182:J186" si="26">SUM(E182:H182)</f>
        <v>50</v>
      </c>
      <c r="J182" s="56">
        <f t="shared" si="26"/>
        <v>50</v>
      </c>
      <c r="K182" s="56">
        <v>50</v>
      </c>
    </row>
    <row r="183" spans="1:12" ht="15.75">
      <c r="A183" s="34">
        <v>41</v>
      </c>
      <c r="B183" s="2"/>
      <c r="C183" s="34">
        <v>634001</v>
      </c>
      <c r="D183" s="168" t="s">
        <v>475</v>
      </c>
      <c r="E183" s="56">
        <v>300</v>
      </c>
      <c r="F183" s="46">
        <v>0</v>
      </c>
      <c r="G183" s="46">
        <v>0</v>
      </c>
      <c r="H183" s="46">
        <v>0</v>
      </c>
      <c r="I183" s="56">
        <f t="shared" si="26"/>
        <v>300</v>
      </c>
      <c r="J183" s="56">
        <f t="shared" si="26"/>
        <v>300</v>
      </c>
      <c r="K183" s="56">
        <v>300</v>
      </c>
    </row>
    <row r="184" spans="1:12" ht="15.75">
      <c r="A184" s="34">
        <v>41</v>
      </c>
      <c r="B184" s="2"/>
      <c r="C184" s="34">
        <v>634002</v>
      </c>
      <c r="D184" s="168" t="s">
        <v>474</v>
      </c>
      <c r="E184" s="56">
        <v>300</v>
      </c>
      <c r="F184" s="46">
        <v>0</v>
      </c>
      <c r="G184" s="46">
        <v>0</v>
      </c>
      <c r="H184" s="46">
        <v>0</v>
      </c>
      <c r="I184" s="56">
        <f t="shared" si="26"/>
        <v>300</v>
      </c>
      <c r="J184" s="56">
        <f t="shared" si="26"/>
        <v>300</v>
      </c>
      <c r="K184" s="56">
        <v>300</v>
      </c>
    </row>
    <row r="185" spans="1:12" ht="15.75">
      <c r="A185" s="34">
        <v>41</v>
      </c>
      <c r="B185" s="2"/>
      <c r="C185" s="34">
        <v>634003</v>
      </c>
      <c r="D185" s="168" t="s">
        <v>224</v>
      </c>
      <c r="E185" s="56">
        <v>300</v>
      </c>
      <c r="F185" s="46">
        <v>0</v>
      </c>
      <c r="G185" s="46">
        <v>0</v>
      </c>
      <c r="H185" s="46">
        <v>0</v>
      </c>
      <c r="I185" s="56">
        <f t="shared" si="26"/>
        <v>300</v>
      </c>
      <c r="J185" s="56">
        <f t="shared" si="26"/>
        <v>300</v>
      </c>
      <c r="K185" s="56">
        <v>300</v>
      </c>
    </row>
    <row r="186" spans="1:12" ht="15.75">
      <c r="A186" s="34">
        <v>41</v>
      </c>
      <c r="B186" s="9"/>
      <c r="C186" s="169">
        <v>634005</v>
      </c>
      <c r="D186" s="304" t="s">
        <v>225</v>
      </c>
      <c r="E186" s="111">
        <v>60</v>
      </c>
      <c r="F186" s="132">
        <v>0</v>
      </c>
      <c r="G186" s="132">
        <v>0</v>
      </c>
      <c r="H186" s="132">
        <v>0</v>
      </c>
      <c r="I186" s="56">
        <f t="shared" si="26"/>
        <v>60</v>
      </c>
      <c r="J186" s="56">
        <f t="shared" si="26"/>
        <v>60</v>
      </c>
      <c r="K186" s="56">
        <v>60</v>
      </c>
    </row>
    <row r="187" spans="1:12" ht="15.75">
      <c r="A187" s="34"/>
      <c r="B187" s="2"/>
      <c r="C187" s="34"/>
      <c r="D187" s="349"/>
      <c r="E187" s="56"/>
      <c r="F187" s="132"/>
      <c r="G187" s="132"/>
      <c r="H187" s="132"/>
      <c r="I187" s="176"/>
      <c r="J187" s="83"/>
      <c r="K187" s="88"/>
    </row>
    <row r="188" spans="1:12" ht="15.75">
      <c r="A188" s="149" t="s">
        <v>10</v>
      </c>
      <c r="B188" s="149" t="s">
        <v>0</v>
      </c>
      <c r="C188" s="149" t="s">
        <v>1</v>
      </c>
      <c r="D188" s="150" t="s">
        <v>2</v>
      </c>
      <c r="E188" s="127" t="s">
        <v>486</v>
      </c>
      <c r="F188" s="127" t="s">
        <v>72</v>
      </c>
      <c r="G188" s="127" t="s">
        <v>73</v>
      </c>
      <c r="H188" s="127" t="s">
        <v>74</v>
      </c>
      <c r="I188" s="128">
        <v>2014</v>
      </c>
      <c r="J188" s="127">
        <v>2015</v>
      </c>
      <c r="K188" s="127">
        <v>2016</v>
      </c>
    </row>
    <row r="189" spans="1:12" ht="15.75">
      <c r="A189" s="190">
        <v>4</v>
      </c>
      <c r="B189" s="221"/>
      <c r="C189" s="221"/>
      <c r="D189" s="201" t="s">
        <v>226</v>
      </c>
      <c r="E189" s="200"/>
      <c r="F189" s="200"/>
      <c r="G189" s="200"/>
      <c r="H189" s="200"/>
      <c r="I189" s="193"/>
      <c r="J189" s="201"/>
      <c r="K189" s="201"/>
    </row>
    <row r="190" spans="1:12" ht="15.75">
      <c r="A190" s="195"/>
      <c r="B190" s="152"/>
      <c r="C190" s="202" t="s">
        <v>227</v>
      </c>
      <c r="D190" s="197" t="s">
        <v>228</v>
      </c>
      <c r="E190" s="155">
        <v>51645</v>
      </c>
      <c r="F190" s="156">
        <v>0</v>
      </c>
      <c r="G190" s="156">
        <v>0</v>
      </c>
      <c r="H190" s="156">
        <v>0</v>
      </c>
      <c r="I190" s="155">
        <v>44530</v>
      </c>
      <c r="J190" s="155">
        <v>31530</v>
      </c>
      <c r="K190" s="155">
        <v>41530</v>
      </c>
      <c r="L190" s="308"/>
    </row>
    <row r="191" spans="1:12" ht="15.75">
      <c r="A191" s="34">
        <v>41</v>
      </c>
      <c r="B191" s="2"/>
      <c r="C191" s="34">
        <v>611000</v>
      </c>
      <c r="D191" s="168" t="s">
        <v>375</v>
      </c>
      <c r="E191" s="79">
        <v>13500</v>
      </c>
      <c r="F191" s="132">
        <v>0</v>
      </c>
      <c r="G191" s="132">
        <v>0</v>
      </c>
      <c r="H191" s="132">
        <v>0</v>
      </c>
      <c r="I191" s="56">
        <v>7192</v>
      </c>
      <c r="J191" s="56">
        <f>SUM(F191:I191)</f>
        <v>7192</v>
      </c>
      <c r="K191" s="56">
        <v>7192</v>
      </c>
    </row>
    <row r="192" spans="1:12" ht="15.75">
      <c r="A192" s="34">
        <v>41</v>
      </c>
      <c r="B192" s="2"/>
      <c r="C192" s="34">
        <v>621000</v>
      </c>
      <c r="D192" s="168" t="s">
        <v>422</v>
      </c>
      <c r="E192" s="79">
        <v>700</v>
      </c>
      <c r="F192" s="46">
        <v>0</v>
      </c>
      <c r="G192" s="46">
        <v>0</v>
      </c>
      <c r="H192" s="46">
        <v>0</v>
      </c>
      <c r="I192" s="56">
        <v>719</v>
      </c>
      <c r="J192" s="56">
        <f t="shared" ref="J192:J197" si="27">SUM(F192:I192)</f>
        <v>719</v>
      </c>
      <c r="K192" s="56">
        <v>719</v>
      </c>
    </row>
    <row r="193" spans="1:11" ht="15.75">
      <c r="A193" s="34">
        <v>41</v>
      </c>
      <c r="B193" s="2"/>
      <c r="C193" s="34">
        <v>625001</v>
      </c>
      <c r="D193" s="168" t="s">
        <v>172</v>
      </c>
      <c r="E193" s="79">
        <v>860</v>
      </c>
      <c r="F193" s="46">
        <v>0</v>
      </c>
      <c r="G193" s="46">
        <v>0</v>
      </c>
      <c r="H193" s="46">
        <v>0</v>
      </c>
      <c r="I193" s="56">
        <v>123</v>
      </c>
      <c r="J193" s="56">
        <f t="shared" si="27"/>
        <v>123</v>
      </c>
      <c r="K193" s="56">
        <v>123</v>
      </c>
    </row>
    <row r="194" spans="1:11" ht="15.75">
      <c r="A194" s="34">
        <v>41</v>
      </c>
      <c r="B194" s="2"/>
      <c r="C194" s="34">
        <v>625002</v>
      </c>
      <c r="D194" s="168" t="s">
        <v>173</v>
      </c>
      <c r="E194" s="79">
        <v>1890</v>
      </c>
      <c r="F194" s="46">
        <v>0</v>
      </c>
      <c r="G194" s="46">
        <v>0</v>
      </c>
      <c r="H194" s="46">
        <v>0</v>
      </c>
      <c r="I194" s="56">
        <v>1227</v>
      </c>
      <c r="J194" s="56">
        <f t="shared" si="27"/>
        <v>1227</v>
      </c>
      <c r="K194" s="56">
        <v>1227</v>
      </c>
    </row>
    <row r="195" spans="1:11" ht="15.75">
      <c r="A195" s="34">
        <v>41</v>
      </c>
      <c r="B195" s="2"/>
      <c r="C195" s="34">
        <v>625003</v>
      </c>
      <c r="D195" s="168" t="s">
        <v>229</v>
      </c>
      <c r="E195" s="79">
        <v>110</v>
      </c>
      <c r="F195" s="46">
        <v>0</v>
      </c>
      <c r="G195" s="46">
        <v>0</v>
      </c>
      <c r="H195" s="46">
        <v>0</v>
      </c>
      <c r="I195" s="56">
        <v>100</v>
      </c>
      <c r="J195" s="56">
        <f t="shared" ref="J195" si="28">SUM(F195:I195)</f>
        <v>100</v>
      </c>
      <c r="K195" s="56">
        <v>100</v>
      </c>
    </row>
    <row r="196" spans="1:11" ht="15.75">
      <c r="A196" s="34">
        <v>41</v>
      </c>
      <c r="B196" s="2"/>
      <c r="C196" s="34">
        <v>625004</v>
      </c>
      <c r="D196" s="168" t="s">
        <v>175</v>
      </c>
      <c r="E196" s="79">
        <v>410</v>
      </c>
      <c r="F196" s="46">
        <v>0</v>
      </c>
      <c r="G196" s="46">
        <v>0</v>
      </c>
      <c r="H196" s="46">
        <v>0</v>
      </c>
      <c r="I196" s="56">
        <v>206</v>
      </c>
      <c r="J196" s="56">
        <f t="shared" si="27"/>
        <v>206</v>
      </c>
      <c r="K196" s="56">
        <v>206</v>
      </c>
    </row>
    <row r="197" spans="1:11" ht="15.75">
      <c r="A197" s="34">
        <v>41</v>
      </c>
      <c r="B197" s="2"/>
      <c r="C197" s="34">
        <v>625005</v>
      </c>
      <c r="D197" s="168" t="s">
        <v>424</v>
      </c>
      <c r="E197" s="79">
        <v>140</v>
      </c>
      <c r="F197" s="46">
        <v>0</v>
      </c>
      <c r="G197" s="46">
        <v>0</v>
      </c>
      <c r="H197" s="46">
        <v>0</v>
      </c>
      <c r="I197" s="56">
        <v>102</v>
      </c>
      <c r="J197" s="56">
        <f t="shared" si="27"/>
        <v>102</v>
      </c>
      <c r="K197" s="56">
        <v>102</v>
      </c>
    </row>
    <row r="198" spans="1:11" ht="15.75">
      <c r="A198" s="34">
        <v>41</v>
      </c>
      <c r="B198" s="2"/>
      <c r="C198" s="34">
        <v>625007</v>
      </c>
      <c r="D198" s="168" t="s">
        <v>423</v>
      </c>
      <c r="E198" s="79">
        <v>650</v>
      </c>
      <c r="F198" s="46">
        <v>0</v>
      </c>
      <c r="G198" s="46">
        <v>0</v>
      </c>
      <c r="H198" s="46">
        <v>0</v>
      </c>
      <c r="I198" s="56">
        <v>359</v>
      </c>
      <c r="J198" s="56">
        <f>SUM(F198:I198)</f>
        <v>359</v>
      </c>
      <c r="K198" s="56">
        <v>359</v>
      </c>
    </row>
    <row r="199" spans="1:11" ht="15.75">
      <c r="A199" s="34">
        <v>41</v>
      </c>
      <c r="B199" s="2"/>
      <c r="C199" s="34">
        <v>627000</v>
      </c>
      <c r="D199" s="168" t="s">
        <v>177</v>
      </c>
      <c r="E199" s="79">
        <v>120</v>
      </c>
      <c r="F199" s="46">
        <v>0</v>
      </c>
      <c r="G199" s="46">
        <v>0</v>
      </c>
      <c r="H199" s="46">
        <v>0</v>
      </c>
      <c r="I199" s="56">
        <v>122</v>
      </c>
      <c r="J199" s="56">
        <f t="shared" ref="J199" si="29">SUM(F199:I199)</f>
        <v>122</v>
      </c>
      <c r="K199" s="56">
        <v>122</v>
      </c>
    </row>
    <row r="200" spans="1:11" ht="15.75">
      <c r="A200" s="159"/>
      <c r="B200" s="172"/>
      <c r="C200" s="203"/>
      <c r="D200" s="204" t="s">
        <v>232</v>
      </c>
      <c r="E200" s="161">
        <f t="shared" ref="E200:I200" si="30">SUM(E191:E199)</f>
        <v>18380</v>
      </c>
      <c r="F200" s="162">
        <f t="shared" si="30"/>
        <v>0</v>
      </c>
      <c r="G200" s="162">
        <f t="shared" si="30"/>
        <v>0</v>
      </c>
      <c r="H200" s="162">
        <f t="shared" si="30"/>
        <v>0</v>
      </c>
      <c r="I200" s="161">
        <f t="shared" si="30"/>
        <v>10150</v>
      </c>
      <c r="J200" s="161">
        <f t="shared" ref="J200" si="31">SUM(J191:J199)</f>
        <v>10150</v>
      </c>
      <c r="K200" s="161">
        <v>10150</v>
      </c>
    </row>
    <row r="201" spans="1:11" ht="15.75">
      <c r="A201" s="34">
        <v>41</v>
      </c>
      <c r="B201" s="2"/>
      <c r="C201" s="34">
        <v>631001</v>
      </c>
      <c r="D201" s="168" t="s">
        <v>231</v>
      </c>
      <c r="E201" s="79">
        <v>60</v>
      </c>
      <c r="F201" s="46">
        <v>0</v>
      </c>
      <c r="G201" s="46">
        <v>0</v>
      </c>
      <c r="H201" s="46">
        <v>0</v>
      </c>
      <c r="I201" s="56">
        <f t="shared" ref="I201:J201" si="32">SUM(E201:H201)</f>
        <v>60</v>
      </c>
      <c r="J201" s="56">
        <f t="shared" si="32"/>
        <v>60</v>
      </c>
      <c r="K201" s="56">
        <v>60</v>
      </c>
    </row>
    <row r="202" spans="1:11" ht="15.75">
      <c r="A202" s="34">
        <v>41</v>
      </c>
      <c r="B202" s="2"/>
      <c r="C202" s="34">
        <v>632001</v>
      </c>
      <c r="D202" s="168" t="s">
        <v>233</v>
      </c>
      <c r="E202" s="56">
        <v>300</v>
      </c>
      <c r="F202" s="46">
        <v>0</v>
      </c>
      <c r="G202" s="46">
        <v>0</v>
      </c>
      <c r="H202" s="46">
        <v>0</v>
      </c>
      <c r="I202" s="56">
        <f>SUM(E202:H202)</f>
        <v>300</v>
      </c>
      <c r="J202" s="56">
        <f>SUM(F202:I202)</f>
        <v>300</v>
      </c>
      <c r="K202" s="56">
        <v>300</v>
      </c>
    </row>
    <row r="203" spans="1:11" ht="15.75">
      <c r="A203" s="34">
        <v>41</v>
      </c>
      <c r="B203" s="2"/>
      <c r="C203" s="34">
        <v>633006</v>
      </c>
      <c r="D203" s="168" t="s">
        <v>234</v>
      </c>
      <c r="E203" s="56">
        <v>100</v>
      </c>
      <c r="F203" s="46">
        <v>0</v>
      </c>
      <c r="G203" s="46">
        <v>0</v>
      </c>
      <c r="H203" s="46">
        <v>0</v>
      </c>
      <c r="I203" s="56">
        <f t="shared" ref="I203:J208" si="33">SUM(E203:H203)</f>
        <v>100</v>
      </c>
      <c r="J203" s="56">
        <f t="shared" si="33"/>
        <v>100</v>
      </c>
      <c r="K203" s="56">
        <v>100</v>
      </c>
    </row>
    <row r="204" spans="1:11" ht="15.75">
      <c r="A204" s="34">
        <v>41</v>
      </c>
      <c r="B204" s="2"/>
      <c r="C204" s="34" t="s">
        <v>190</v>
      </c>
      <c r="D204" s="168" t="s">
        <v>235</v>
      </c>
      <c r="E204" s="56">
        <v>100</v>
      </c>
      <c r="F204" s="46">
        <v>0</v>
      </c>
      <c r="G204" s="46">
        <v>0</v>
      </c>
      <c r="H204" s="46">
        <v>0</v>
      </c>
      <c r="I204" s="56">
        <f t="shared" si="33"/>
        <v>100</v>
      </c>
      <c r="J204" s="56">
        <f t="shared" si="33"/>
        <v>100</v>
      </c>
      <c r="K204" s="56">
        <v>100</v>
      </c>
    </row>
    <row r="205" spans="1:11" ht="15.75">
      <c r="A205" s="34">
        <v>41</v>
      </c>
      <c r="B205" s="2"/>
      <c r="C205" s="34" t="s">
        <v>192</v>
      </c>
      <c r="D205" s="168" t="s">
        <v>236</v>
      </c>
      <c r="E205" s="56">
        <v>300</v>
      </c>
      <c r="F205" s="46">
        <v>0</v>
      </c>
      <c r="G205" s="46">
        <v>0</v>
      </c>
      <c r="H205" s="46">
        <v>0</v>
      </c>
      <c r="I205" s="56">
        <f t="shared" si="33"/>
        <v>300</v>
      </c>
      <c r="J205" s="56">
        <f t="shared" si="33"/>
        <v>300</v>
      </c>
      <c r="K205" s="56">
        <v>300</v>
      </c>
    </row>
    <row r="206" spans="1:11" ht="15.75">
      <c r="A206" s="34">
        <v>41</v>
      </c>
      <c r="B206" s="2"/>
      <c r="C206" s="34" t="s">
        <v>237</v>
      </c>
      <c r="D206" s="168" t="s">
        <v>238</v>
      </c>
      <c r="E206" s="56">
        <v>1500</v>
      </c>
      <c r="F206" s="46">
        <v>0</v>
      </c>
      <c r="G206" s="46">
        <v>0</v>
      </c>
      <c r="H206" s="46">
        <v>0</v>
      </c>
      <c r="I206" s="56">
        <f t="shared" si="33"/>
        <v>1500</v>
      </c>
      <c r="J206" s="56">
        <f t="shared" si="33"/>
        <v>1500</v>
      </c>
      <c r="K206" s="56">
        <v>1500</v>
      </c>
    </row>
    <row r="207" spans="1:11" ht="15.75">
      <c r="A207" s="34">
        <v>41</v>
      </c>
      <c r="B207" s="2"/>
      <c r="C207" s="34">
        <v>634001</v>
      </c>
      <c r="D207" s="168" t="s">
        <v>239</v>
      </c>
      <c r="E207" s="56">
        <v>6000</v>
      </c>
      <c r="F207" s="46">
        <v>0</v>
      </c>
      <c r="G207" s="46">
        <v>0</v>
      </c>
      <c r="H207" s="46">
        <v>0</v>
      </c>
      <c r="I207" s="56">
        <f t="shared" si="33"/>
        <v>6000</v>
      </c>
      <c r="J207" s="56">
        <f t="shared" si="33"/>
        <v>6000</v>
      </c>
      <c r="K207" s="56">
        <v>6000</v>
      </c>
    </row>
    <row r="208" spans="1:11" ht="15.75">
      <c r="A208" s="34">
        <v>41</v>
      </c>
      <c r="B208" s="2"/>
      <c r="C208" s="34">
        <v>634003</v>
      </c>
      <c r="D208" s="168" t="s">
        <v>246</v>
      </c>
      <c r="E208" s="56">
        <v>800</v>
      </c>
      <c r="F208" s="46">
        <v>0</v>
      </c>
      <c r="G208" s="83">
        <v>0</v>
      </c>
      <c r="H208" s="46">
        <v>0</v>
      </c>
      <c r="I208" s="56">
        <f t="shared" si="33"/>
        <v>800</v>
      </c>
      <c r="J208" s="56">
        <f t="shared" si="33"/>
        <v>800</v>
      </c>
      <c r="K208" s="56">
        <v>800</v>
      </c>
    </row>
    <row r="209" spans="1:11" ht="15.75">
      <c r="A209" s="159"/>
      <c r="B209" s="172"/>
      <c r="C209" s="203"/>
      <c r="D209" s="204" t="s">
        <v>481</v>
      </c>
      <c r="E209" s="161">
        <v>9160</v>
      </c>
      <c r="F209" s="162">
        <f t="shared" ref="F209:H209" si="34">SUM(F202:F207)</f>
        <v>0</v>
      </c>
      <c r="G209" s="162">
        <f t="shared" si="34"/>
        <v>0</v>
      </c>
      <c r="H209" s="162">
        <f t="shared" si="34"/>
        <v>0</v>
      </c>
      <c r="I209" s="161">
        <v>9160</v>
      </c>
      <c r="J209" s="161">
        <v>9160</v>
      </c>
      <c r="K209" s="161">
        <v>9160</v>
      </c>
    </row>
    <row r="210" spans="1:11" ht="15.75">
      <c r="A210" s="34">
        <v>41</v>
      </c>
      <c r="B210" s="2"/>
      <c r="C210" s="34">
        <v>635004</v>
      </c>
      <c r="D210" s="168" t="s">
        <v>240</v>
      </c>
      <c r="E210" s="56">
        <v>500</v>
      </c>
      <c r="F210" s="83">
        <v>0</v>
      </c>
      <c r="G210" s="83">
        <v>0</v>
      </c>
      <c r="H210" s="83">
        <v>0</v>
      </c>
      <c r="I210" s="56">
        <v>1000</v>
      </c>
      <c r="J210" s="56">
        <v>1000</v>
      </c>
      <c r="K210" s="56">
        <v>1000</v>
      </c>
    </row>
    <row r="211" spans="1:11" ht="15.75">
      <c r="A211" s="34">
        <v>41</v>
      </c>
      <c r="B211" s="2"/>
      <c r="C211" s="34" t="s">
        <v>482</v>
      </c>
      <c r="D211" s="168" t="s">
        <v>241</v>
      </c>
      <c r="E211" s="56">
        <v>400</v>
      </c>
      <c r="F211" s="83">
        <v>0</v>
      </c>
      <c r="G211" s="83">
        <v>0</v>
      </c>
      <c r="H211" s="83">
        <v>0</v>
      </c>
      <c r="I211" s="56">
        <v>500</v>
      </c>
      <c r="J211" s="56">
        <v>500</v>
      </c>
      <c r="K211" s="56">
        <v>500</v>
      </c>
    </row>
    <row r="212" spans="1:11" ht="15.75">
      <c r="A212" s="34">
        <v>41</v>
      </c>
      <c r="B212" s="2"/>
      <c r="C212" s="34" t="s">
        <v>242</v>
      </c>
      <c r="D212" s="168" t="s">
        <v>243</v>
      </c>
      <c r="E212" s="56">
        <v>3725</v>
      </c>
      <c r="F212" s="83">
        <v>0</v>
      </c>
      <c r="G212" s="83">
        <v>0</v>
      </c>
      <c r="H212" s="83">
        <v>0</v>
      </c>
      <c r="I212" s="56">
        <v>18000</v>
      </c>
      <c r="J212" s="56">
        <v>5000</v>
      </c>
      <c r="K212" s="56">
        <v>15000</v>
      </c>
    </row>
    <row r="213" spans="1:11" ht="15.75">
      <c r="A213" s="34">
        <v>41</v>
      </c>
      <c r="B213" s="2"/>
      <c r="C213" s="34" t="s">
        <v>244</v>
      </c>
      <c r="D213" s="168" t="s">
        <v>245</v>
      </c>
      <c r="E213" s="56">
        <v>6000</v>
      </c>
      <c r="F213" s="83">
        <v>0</v>
      </c>
      <c r="G213" s="83">
        <v>0</v>
      </c>
      <c r="H213" s="83">
        <v>0</v>
      </c>
      <c r="I213" s="56">
        <v>5000</v>
      </c>
      <c r="J213" s="56">
        <f>SUM(F213:I213)</f>
        <v>5000</v>
      </c>
      <c r="K213" s="56">
        <v>5000</v>
      </c>
    </row>
    <row r="214" spans="1:11" ht="15.75">
      <c r="A214" s="306"/>
      <c r="B214" s="8"/>
      <c r="C214" s="159"/>
      <c r="D214" s="204" t="s">
        <v>214</v>
      </c>
      <c r="E214" s="161">
        <v>10625</v>
      </c>
      <c r="F214" s="162">
        <f>SUM(F212:F213)</f>
        <v>0</v>
      </c>
      <c r="G214" s="162">
        <f>SUM(G212:G213)</f>
        <v>0</v>
      </c>
      <c r="H214" s="162">
        <f>SUM(H212:H213)</f>
        <v>0</v>
      </c>
      <c r="I214" s="161">
        <v>24500</v>
      </c>
      <c r="J214" s="161">
        <v>11500</v>
      </c>
      <c r="K214" s="161">
        <v>21500</v>
      </c>
    </row>
    <row r="215" spans="1:11" ht="15.75">
      <c r="A215" s="34">
        <v>41</v>
      </c>
      <c r="B215" s="2"/>
      <c r="C215" s="34">
        <v>637004</v>
      </c>
      <c r="D215" s="168" t="s">
        <v>247</v>
      </c>
      <c r="E215" s="56">
        <v>200</v>
      </c>
      <c r="F215" s="83">
        <v>0</v>
      </c>
      <c r="G215" s="83">
        <v>0</v>
      </c>
      <c r="H215" s="83">
        <v>0</v>
      </c>
      <c r="I215" s="56">
        <f t="shared" ref="I215:J218" si="35">SUM(E215:H215)</f>
        <v>200</v>
      </c>
      <c r="J215" s="56">
        <f t="shared" si="35"/>
        <v>200</v>
      </c>
      <c r="K215" s="56">
        <v>200</v>
      </c>
    </row>
    <row r="216" spans="1:11" ht="15.75">
      <c r="A216" s="34">
        <v>41</v>
      </c>
      <c r="B216" s="2"/>
      <c r="C216" s="34">
        <v>637005</v>
      </c>
      <c r="D216" s="168" t="s">
        <v>497</v>
      </c>
      <c r="E216" s="56">
        <v>12700</v>
      </c>
      <c r="F216" s="83"/>
      <c r="G216" s="83"/>
      <c r="H216" s="83"/>
      <c r="I216" s="56">
        <v>0</v>
      </c>
      <c r="J216" s="56">
        <v>0</v>
      </c>
      <c r="K216" s="56">
        <v>0</v>
      </c>
    </row>
    <row r="217" spans="1:11" ht="15.75">
      <c r="A217" s="34">
        <v>41</v>
      </c>
      <c r="B217" s="2"/>
      <c r="C217" s="34">
        <v>637014</v>
      </c>
      <c r="D217" s="168" t="s">
        <v>205</v>
      </c>
      <c r="E217" s="56">
        <v>450</v>
      </c>
      <c r="F217" s="83">
        <v>0</v>
      </c>
      <c r="G217" s="83">
        <v>0</v>
      </c>
      <c r="H217" s="83">
        <v>0</v>
      </c>
      <c r="I217" s="56">
        <f t="shared" si="35"/>
        <v>450</v>
      </c>
      <c r="J217" s="56">
        <f t="shared" si="35"/>
        <v>450</v>
      </c>
      <c r="K217" s="56">
        <v>450</v>
      </c>
    </row>
    <row r="218" spans="1:11" ht="15.75">
      <c r="A218" s="34">
        <v>41</v>
      </c>
      <c r="B218" s="2"/>
      <c r="C218" s="34">
        <v>637016</v>
      </c>
      <c r="D218" s="168" t="s">
        <v>230</v>
      </c>
      <c r="E218" s="79">
        <v>130</v>
      </c>
      <c r="F218" s="83">
        <v>0</v>
      </c>
      <c r="G218" s="83">
        <v>0</v>
      </c>
      <c r="H218" s="83">
        <v>0</v>
      </c>
      <c r="I218" s="56">
        <v>70</v>
      </c>
      <c r="J218" s="56">
        <f t="shared" si="35"/>
        <v>70</v>
      </c>
      <c r="K218" s="56">
        <v>70</v>
      </c>
    </row>
    <row r="219" spans="1:11" ht="15.75">
      <c r="A219" s="159"/>
      <c r="B219" s="8"/>
      <c r="C219" s="159"/>
      <c r="D219" s="204" t="s">
        <v>209</v>
      </c>
      <c r="E219" s="161">
        <v>13480</v>
      </c>
      <c r="F219" s="162">
        <f>SUM(F218:F218)</f>
        <v>0</v>
      </c>
      <c r="G219" s="162">
        <f>SUM(G218:G218)</f>
        <v>0</v>
      </c>
      <c r="H219" s="162">
        <f>SUM(H218:H218)</f>
        <v>0</v>
      </c>
      <c r="I219" s="161">
        <v>720</v>
      </c>
      <c r="J219" s="161">
        <v>720</v>
      </c>
      <c r="K219" s="161">
        <v>720</v>
      </c>
    </row>
    <row r="220" spans="1:11" ht="15.75">
      <c r="A220" s="149" t="s">
        <v>10</v>
      </c>
      <c r="B220" s="149" t="s">
        <v>0</v>
      </c>
      <c r="C220" s="149" t="s">
        <v>1</v>
      </c>
      <c r="D220" s="150" t="s">
        <v>2</v>
      </c>
      <c r="E220" s="127" t="s">
        <v>486</v>
      </c>
      <c r="F220" s="127" t="s">
        <v>72</v>
      </c>
      <c r="G220" s="127" t="s">
        <v>73</v>
      </c>
      <c r="H220" s="127" t="s">
        <v>74</v>
      </c>
      <c r="I220" s="128">
        <v>2014</v>
      </c>
      <c r="J220" s="127">
        <v>2015</v>
      </c>
      <c r="K220" s="127">
        <v>2016</v>
      </c>
    </row>
    <row r="221" spans="1:11" ht="15.75">
      <c r="A221" s="195">
        <v>5</v>
      </c>
      <c r="B221" s="206"/>
      <c r="C221" s="202" t="s">
        <v>248</v>
      </c>
      <c r="D221" s="207" t="s">
        <v>249</v>
      </c>
      <c r="E221" s="208">
        <v>55100</v>
      </c>
      <c r="F221" s="209">
        <v>0</v>
      </c>
      <c r="G221" s="209">
        <v>0</v>
      </c>
      <c r="H221" s="209">
        <v>0</v>
      </c>
      <c r="I221" s="208">
        <v>53116</v>
      </c>
      <c r="J221" s="208">
        <v>53116</v>
      </c>
      <c r="K221" s="208">
        <v>53116</v>
      </c>
    </row>
    <row r="222" spans="1:11" ht="15.75">
      <c r="A222" s="34">
        <v>41</v>
      </c>
      <c r="B222" s="2"/>
      <c r="C222" s="34">
        <v>611000</v>
      </c>
      <c r="D222" s="210" t="s">
        <v>171</v>
      </c>
      <c r="E222" s="56">
        <v>6560</v>
      </c>
      <c r="F222" s="211">
        <v>0</v>
      </c>
      <c r="G222" s="211">
        <v>0</v>
      </c>
      <c r="H222" s="211">
        <v>0</v>
      </c>
      <c r="I222" s="56">
        <v>7192</v>
      </c>
      <c r="J222" s="56">
        <f>SUM(F222:I222)</f>
        <v>7192</v>
      </c>
      <c r="K222" s="56">
        <v>7192</v>
      </c>
    </row>
    <row r="223" spans="1:11" ht="15.75">
      <c r="A223" s="34">
        <v>41</v>
      </c>
      <c r="B223" s="2"/>
      <c r="C223" s="34">
        <v>623000</v>
      </c>
      <c r="D223" s="210" t="s">
        <v>425</v>
      </c>
      <c r="E223" s="56">
        <v>660</v>
      </c>
      <c r="F223" s="213">
        <v>0</v>
      </c>
      <c r="G223" s="213">
        <v>0</v>
      </c>
      <c r="H223" s="213">
        <v>0</v>
      </c>
      <c r="I223" s="56">
        <v>719</v>
      </c>
      <c r="J223" s="56">
        <f t="shared" ref="J223:J226" si="36">SUM(F223:I223)</f>
        <v>719</v>
      </c>
      <c r="K223" s="56">
        <v>719</v>
      </c>
    </row>
    <row r="224" spans="1:11" ht="15.75">
      <c r="A224" s="34">
        <v>41</v>
      </c>
      <c r="B224" s="2"/>
      <c r="C224" s="34">
        <v>625001</v>
      </c>
      <c r="D224" s="210" t="s">
        <v>250</v>
      </c>
      <c r="E224" s="56">
        <v>90</v>
      </c>
      <c r="F224" s="213">
        <v>0</v>
      </c>
      <c r="G224" s="213">
        <v>0</v>
      </c>
      <c r="H224" s="213">
        <v>0</v>
      </c>
      <c r="I224" s="56">
        <v>139</v>
      </c>
      <c r="J224" s="56">
        <f t="shared" si="36"/>
        <v>139</v>
      </c>
      <c r="K224" s="56">
        <v>139</v>
      </c>
    </row>
    <row r="225" spans="1:11" ht="15.75">
      <c r="A225" s="34">
        <v>41</v>
      </c>
      <c r="B225" s="2"/>
      <c r="C225" s="34">
        <v>625002</v>
      </c>
      <c r="D225" s="210" t="s">
        <v>251</v>
      </c>
      <c r="E225" s="56">
        <v>920</v>
      </c>
      <c r="F225" s="213">
        <v>0</v>
      </c>
      <c r="G225" s="213">
        <v>0</v>
      </c>
      <c r="H225" s="213">
        <v>0</v>
      </c>
      <c r="I225" s="56">
        <v>1227</v>
      </c>
      <c r="J225" s="56">
        <f t="shared" si="36"/>
        <v>1227</v>
      </c>
      <c r="K225" s="56">
        <v>1227</v>
      </c>
    </row>
    <row r="226" spans="1:11" ht="15.75">
      <c r="A226" s="34">
        <v>41</v>
      </c>
      <c r="B226" s="2"/>
      <c r="C226" s="34">
        <v>625003</v>
      </c>
      <c r="D226" s="210" t="s">
        <v>229</v>
      </c>
      <c r="E226" s="56">
        <v>50</v>
      </c>
      <c r="F226" s="213">
        <v>0</v>
      </c>
      <c r="G226" s="213">
        <v>0</v>
      </c>
      <c r="H226" s="213">
        <v>0</v>
      </c>
      <c r="I226" s="56">
        <v>72</v>
      </c>
      <c r="J226" s="56">
        <f t="shared" si="36"/>
        <v>72</v>
      </c>
      <c r="K226" s="56">
        <v>72</v>
      </c>
    </row>
    <row r="227" spans="1:11">
      <c r="A227" s="67">
        <v>41</v>
      </c>
      <c r="B227" s="67"/>
      <c r="C227" s="67">
        <v>625004</v>
      </c>
      <c r="D227" s="214" t="s">
        <v>252</v>
      </c>
      <c r="E227" s="115">
        <v>200</v>
      </c>
      <c r="F227" s="215">
        <v>0</v>
      </c>
      <c r="G227" s="215">
        <v>0</v>
      </c>
      <c r="H227" s="215">
        <v>0</v>
      </c>
      <c r="I227" s="216">
        <v>256</v>
      </c>
      <c r="J227" s="216">
        <v>256</v>
      </c>
      <c r="K227" s="216">
        <v>256</v>
      </c>
    </row>
    <row r="228" spans="1:11" ht="15.75">
      <c r="A228" s="34">
        <v>41</v>
      </c>
      <c r="B228" s="2"/>
      <c r="C228" s="34">
        <v>625005</v>
      </c>
      <c r="D228" s="210" t="s">
        <v>176</v>
      </c>
      <c r="E228" s="56">
        <v>70</v>
      </c>
      <c r="F228" s="213">
        <v>0</v>
      </c>
      <c r="G228" s="213">
        <v>0</v>
      </c>
      <c r="H228" s="213">
        <v>0</v>
      </c>
      <c r="I228" s="56">
        <v>92</v>
      </c>
      <c r="J228" s="56">
        <f>SUM(F228:I228)</f>
        <v>92</v>
      </c>
      <c r="K228" s="56">
        <v>92</v>
      </c>
    </row>
    <row r="229" spans="1:11" ht="15.75">
      <c r="A229" s="34">
        <v>41</v>
      </c>
      <c r="B229" s="2"/>
      <c r="C229" s="34">
        <v>625007</v>
      </c>
      <c r="D229" s="210" t="s">
        <v>426</v>
      </c>
      <c r="E229" s="56">
        <v>320</v>
      </c>
      <c r="F229" s="213">
        <v>0</v>
      </c>
      <c r="G229" s="213">
        <v>0</v>
      </c>
      <c r="H229" s="213">
        <v>0</v>
      </c>
      <c r="I229" s="56">
        <v>409</v>
      </c>
      <c r="J229" s="56">
        <f t="shared" ref="J229" si="37">SUM(F229:I229)</f>
        <v>409</v>
      </c>
      <c r="K229" s="56">
        <v>409</v>
      </c>
    </row>
    <row r="230" spans="1:11" ht="15.75">
      <c r="A230" s="159"/>
      <c r="B230" s="8"/>
      <c r="C230" s="219"/>
      <c r="D230" s="204" t="s">
        <v>232</v>
      </c>
      <c r="E230" s="161">
        <f t="shared" ref="E230:J230" si="38">SUM(E222:E229)</f>
        <v>8870</v>
      </c>
      <c r="F230" s="162">
        <f t="shared" si="38"/>
        <v>0</v>
      </c>
      <c r="G230" s="162">
        <f t="shared" si="38"/>
        <v>0</v>
      </c>
      <c r="H230" s="162">
        <f t="shared" si="38"/>
        <v>0</v>
      </c>
      <c r="I230" s="161">
        <f t="shared" si="38"/>
        <v>10106</v>
      </c>
      <c r="J230" s="161">
        <f t="shared" si="38"/>
        <v>10106</v>
      </c>
      <c r="K230" s="161">
        <v>10106</v>
      </c>
    </row>
    <row r="231" spans="1:11" ht="15.75">
      <c r="A231" s="34">
        <v>41</v>
      </c>
      <c r="B231" s="2"/>
      <c r="C231" s="34">
        <v>632001</v>
      </c>
      <c r="D231" s="168" t="s">
        <v>253</v>
      </c>
      <c r="E231" s="56">
        <v>8000</v>
      </c>
      <c r="F231" s="46">
        <v>0</v>
      </c>
      <c r="G231" s="46">
        <v>0</v>
      </c>
      <c r="H231" s="46">
        <v>0</v>
      </c>
      <c r="I231" s="56">
        <f>SUM(E231:H231)</f>
        <v>8000</v>
      </c>
      <c r="J231" s="56">
        <f>SUM(F231:I231)</f>
        <v>8000</v>
      </c>
      <c r="K231" s="56">
        <v>8000</v>
      </c>
    </row>
    <row r="232" spans="1:11" ht="15.75">
      <c r="A232" s="34">
        <v>41</v>
      </c>
      <c r="B232" s="2"/>
      <c r="C232" s="34">
        <v>632002</v>
      </c>
      <c r="D232" s="168" t="s">
        <v>433</v>
      </c>
      <c r="E232" s="56">
        <v>0</v>
      </c>
      <c r="F232" s="46">
        <v>0</v>
      </c>
      <c r="G232" s="46">
        <v>0</v>
      </c>
      <c r="H232" s="46">
        <v>0</v>
      </c>
      <c r="I232" s="56">
        <v>30</v>
      </c>
      <c r="J232" s="56">
        <v>30</v>
      </c>
      <c r="K232" s="56">
        <v>30</v>
      </c>
    </row>
    <row r="233" spans="1:11" ht="15.75">
      <c r="A233" s="34">
        <v>41</v>
      </c>
      <c r="B233" s="2"/>
      <c r="C233" s="34">
        <v>632003</v>
      </c>
      <c r="D233" s="168" t="s">
        <v>254</v>
      </c>
      <c r="E233" s="56">
        <v>50</v>
      </c>
      <c r="F233" s="46">
        <v>0</v>
      </c>
      <c r="G233" s="46">
        <v>0</v>
      </c>
      <c r="H233" s="46">
        <v>0</v>
      </c>
      <c r="I233" s="56">
        <f t="shared" ref="I233:J241" si="39">SUM(E233:H233)</f>
        <v>50</v>
      </c>
      <c r="J233" s="56">
        <f t="shared" si="39"/>
        <v>50</v>
      </c>
      <c r="K233" s="56">
        <v>50</v>
      </c>
    </row>
    <row r="234" spans="1:11" ht="15.75">
      <c r="A234" s="34">
        <v>41</v>
      </c>
      <c r="B234" s="2"/>
      <c r="C234" s="34">
        <v>633006</v>
      </c>
      <c r="D234" s="168" t="s">
        <v>427</v>
      </c>
      <c r="E234" s="56">
        <v>30</v>
      </c>
      <c r="F234" s="46">
        <v>0</v>
      </c>
      <c r="G234" s="46">
        <v>0</v>
      </c>
      <c r="H234" s="46">
        <v>0</v>
      </c>
      <c r="I234" s="56">
        <f t="shared" si="39"/>
        <v>30</v>
      </c>
      <c r="J234" s="56">
        <f t="shared" si="39"/>
        <v>30</v>
      </c>
      <c r="K234" s="56">
        <v>30</v>
      </c>
    </row>
    <row r="235" spans="1:11" ht="16.5" customHeight="1">
      <c r="A235" s="34">
        <v>41</v>
      </c>
      <c r="B235" s="2"/>
      <c r="C235" s="34" t="s">
        <v>190</v>
      </c>
      <c r="D235" s="168" t="s">
        <v>428</v>
      </c>
      <c r="E235" s="56">
        <v>2000</v>
      </c>
      <c r="F235" s="46">
        <v>0</v>
      </c>
      <c r="G235" s="46">
        <v>0</v>
      </c>
      <c r="H235" s="46">
        <v>0</v>
      </c>
      <c r="I235" s="56">
        <v>500</v>
      </c>
      <c r="J235" s="56">
        <f t="shared" si="39"/>
        <v>500</v>
      </c>
      <c r="K235" s="56">
        <v>500</v>
      </c>
    </row>
    <row r="236" spans="1:11" ht="15.75">
      <c r="A236" s="34">
        <v>41</v>
      </c>
      <c r="B236" s="2"/>
      <c r="C236" s="34">
        <v>636005</v>
      </c>
      <c r="D236" s="168" t="s">
        <v>260</v>
      </c>
      <c r="E236" s="56">
        <v>100</v>
      </c>
      <c r="F236" s="46">
        <v>0</v>
      </c>
      <c r="G236" s="46">
        <v>0</v>
      </c>
      <c r="H236" s="46">
        <v>0</v>
      </c>
      <c r="I236" s="56">
        <f t="shared" ref="I236:J236" si="40">SUM(E236:H236)</f>
        <v>100</v>
      </c>
      <c r="J236" s="56">
        <f t="shared" si="40"/>
        <v>100</v>
      </c>
      <c r="K236" s="56">
        <v>100</v>
      </c>
    </row>
    <row r="237" spans="1:11" ht="15.75">
      <c r="A237" s="219"/>
      <c r="B237" s="8"/>
      <c r="C237" s="219"/>
      <c r="D237" s="204" t="s">
        <v>429</v>
      </c>
      <c r="E237" s="161">
        <v>10180</v>
      </c>
      <c r="F237" s="162">
        <f>SUM(F223:F235)</f>
        <v>0</v>
      </c>
      <c r="G237" s="162">
        <f>SUM(G223:G235)</f>
        <v>0</v>
      </c>
      <c r="H237" s="162">
        <f>SUM(H223:H235)</f>
        <v>0</v>
      </c>
      <c r="I237" s="161">
        <v>8710</v>
      </c>
      <c r="J237" s="161">
        <v>8710</v>
      </c>
      <c r="K237" s="161">
        <v>8710</v>
      </c>
    </row>
    <row r="238" spans="1:11" ht="15.75">
      <c r="A238" s="34">
        <v>41</v>
      </c>
      <c r="B238" s="2"/>
      <c r="C238" s="34">
        <v>637004</v>
      </c>
      <c r="D238" s="168" t="s">
        <v>263</v>
      </c>
      <c r="E238" s="56">
        <v>16000</v>
      </c>
      <c r="F238" s="132">
        <v>0</v>
      </c>
      <c r="G238" s="132">
        <v>0</v>
      </c>
      <c r="H238" s="132">
        <v>0</v>
      </c>
      <c r="I238" s="56">
        <v>16000</v>
      </c>
      <c r="J238" s="56">
        <v>16000</v>
      </c>
      <c r="K238" s="56">
        <v>16000</v>
      </c>
    </row>
    <row r="239" spans="1:11" ht="15.75">
      <c r="A239" s="34">
        <v>41</v>
      </c>
      <c r="B239" s="2"/>
      <c r="C239" s="34" t="s">
        <v>202</v>
      </c>
      <c r="D239" s="168" t="s">
        <v>255</v>
      </c>
      <c r="E239" s="56">
        <v>4000</v>
      </c>
      <c r="F239" s="46">
        <v>0</v>
      </c>
      <c r="G239" s="46">
        <v>0</v>
      </c>
      <c r="H239" s="46">
        <v>0</v>
      </c>
      <c r="I239" s="56">
        <v>2200</v>
      </c>
      <c r="J239" s="56">
        <v>2200</v>
      </c>
      <c r="K239" s="56">
        <v>2200</v>
      </c>
    </row>
    <row r="240" spans="1:11" ht="15.75">
      <c r="A240" s="34">
        <v>41</v>
      </c>
      <c r="B240" s="2"/>
      <c r="C240" s="34" t="s">
        <v>256</v>
      </c>
      <c r="D240" s="168" t="s">
        <v>257</v>
      </c>
      <c r="E240" s="56">
        <v>1000</v>
      </c>
      <c r="F240" s="46">
        <v>0</v>
      </c>
      <c r="G240" s="46">
        <v>0</v>
      </c>
      <c r="H240" s="46">
        <v>0</v>
      </c>
      <c r="I240" s="56">
        <f t="shared" si="39"/>
        <v>1000</v>
      </c>
      <c r="J240" s="56">
        <f t="shared" si="39"/>
        <v>1000</v>
      </c>
      <c r="K240" s="56">
        <v>1000</v>
      </c>
    </row>
    <row r="241" spans="1:11" ht="15.75">
      <c r="A241" s="34">
        <v>41</v>
      </c>
      <c r="B241" s="2"/>
      <c r="C241" s="34" t="s">
        <v>258</v>
      </c>
      <c r="D241" s="168" t="s">
        <v>259</v>
      </c>
      <c r="E241" s="56">
        <v>1000</v>
      </c>
      <c r="F241" s="46">
        <v>0</v>
      </c>
      <c r="G241" s="46">
        <v>0</v>
      </c>
      <c r="H241" s="46">
        <v>0</v>
      </c>
      <c r="I241" s="56">
        <f t="shared" si="39"/>
        <v>1000</v>
      </c>
      <c r="J241" s="56">
        <f t="shared" si="39"/>
        <v>1000</v>
      </c>
      <c r="K241" s="56">
        <v>1000</v>
      </c>
    </row>
    <row r="242" spans="1:11" ht="15.75">
      <c r="A242" s="34">
        <v>41</v>
      </c>
      <c r="B242" s="2"/>
      <c r="C242" s="34" t="s">
        <v>265</v>
      </c>
      <c r="D242" s="168" t="s">
        <v>266</v>
      </c>
      <c r="E242" s="56">
        <v>4000</v>
      </c>
      <c r="F242" s="46">
        <v>0</v>
      </c>
      <c r="G242" s="46">
        <v>0</v>
      </c>
      <c r="H242" s="46">
        <v>0</v>
      </c>
      <c r="I242" s="56">
        <v>4000</v>
      </c>
      <c r="J242" s="56">
        <v>4000</v>
      </c>
      <c r="K242" s="56">
        <v>4000</v>
      </c>
    </row>
    <row r="243" spans="1:11" ht="15.75">
      <c r="A243" s="34">
        <v>41</v>
      </c>
      <c r="B243" s="2"/>
      <c r="C243" s="34" t="s">
        <v>261</v>
      </c>
      <c r="D243" s="168" t="s">
        <v>262</v>
      </c>
      <c r="E243" s="56">
        <v>300</v>
      </c>
      <c r="F243" s="46">
        <v>0</v>
      </c>
      <c r="G243" s="46">
        <v>0</v>
      </c>
      <c r="H243" s="46">
        <v>0</v>
      </c>
      <c r="I243" s="56">
        <f t="shared" ref="I243:J243" si="41">SUM(E243:H243)</f>
        <v>300</v>
      </c>
      <c r="J243" s="56">
        <f t="shared" si="41"/>
        <v>300</v>
      </c>
      <c r="K243" s="56">
        <v>300</v>
      </c>
    </row>
    <row r="244" spans="1:11" ht="15.75">
      <c r="A244" s="34">
        <v>41</v>
      </c>
      <c r="B244" s="2"/>
      <c r="C244" s="34">
        <v>637012</v>
      </c>
      <c r="D244" s="168" t="s">
        <v>264</v>
      </c>
      <c r="E244" s="56">
        <v>9000</v>
      </c>
      <c r="F244" s="46">
        <v>0</v>
      </c>
      <c r="G244" s="46">
        <v>0</v>
      </c>
      <c r="H244" s="46">
        <v>0</v>
      </c>
      <c r="I244" s="56">
        <v>9000</v>
      </c>
      <c r="J244" s="56">
        <v>9000</v>
      </c>
      <c r="K244" s="56">
        <v>9000</v>
      </c>
    </row>
    <row r="245" spans="1:11" ht="15.75">
      <c r="A245" s="34">
        <v>41</v>
      </c>
      <c r="B245" s="2"/>
      <c r="C245" s="34">
        <v>637014</v>
      </c>
      <c r="D245" s="217" t="s">
        <v>205</v>
      </c>
      <c r="E245" s="56">
        <v>150</v>
      </c>
      <c r="F245" s="218">
        <v>0</v>
      </c>
      <c r="G245" s="218">
        <v>0</v>
      </c>
      <c r="H245" s="218">
        <v>0</v>
      </c>
      <c r="I245" s="56">
        <v>200</v>
      </c>
      <c r="J245" s="56">
        <v>200</v>
      </c>
      <c r="K245" s="56">
        <v>200</v>
      </c>
    </row>
    <row r="246" spans="1:11" ht="15.75">
      <c r="A246" s="34">
        <v>41</v>
      </c>
      <c r="B246" s="2"/>
      <c r="C246" s="34">
        <v>637015</v>
      </c>
      <c r="D246" s="217" t="s">
        <v>430</v>
      </c>
      <c r="E246" s="56">
        <v>540</v>
      </c>
      <c r="F246" s="218">
        <v>0</v>
      </c>
      <c r="G246" s="218">
        <v>0</v>
      </c>
      <c r="H246" s="218">
        <v>0</v>
      </c>
      <c r="I246" s="56">
        <v>540</v>
      </c>
      <c r="J246" s="56">
        <v>540</v>
      </c>
      <c r="K246" s="56">
        <v>540</v>
      </c>
    </row>
    <row r="247" spans="1:11" ht="15.75">
      <c r="A247" s="34">
        <v>41</v>
      </c>
      <c r="B247" s="2"/>
      <c r="C247" s="34">
        <v>637016</v>
      </c>
      <c r="D247" s="210" t="s">
        <v>230</v>
      </c>
      <c r="E247" s="56">
        <v>60</v>
      </c>
      <c r="F247" s="213">
        <v>0</v>
      </c>
      <c r="G247" s="213">
        <v>0</v>
      </c>
      <c r="H247" s="213">
        <v>0</v>
      </c>
      <c r="I247" s="56">
        <f t="shared" ref="I247:J247" si="42">SUM(E247:H247)</f>
        <v>60</v>
      </c>
      <c r="J247" s="56">
        <f t="shared" si="42"/>
        <v>60</v>
      </c>
      <c r="K247" s="56">
        <v>60</v>
      </c>
    </row>
    <row r="248" spans="1:11" ht="15.75">
      <c r="A248" s="159"/>
      <c r="B248" s="8"/>
      <c r="C248" s="159"/>
      <c r="D248" s="204" t="s">
        <v>209</v>
      </c>
      <c r="E248" s="161">
        <v>36050</v>
      </c>
      <c r="F248" s="162">
        <v>0</v>
      </c>
      <c r="G248" s="162">
        <v>0</v>
      </c>
      <c r="H248" s="162">
        <v>0</v>
      </c>
      <c r="I248" s="161">
        <v>34300</v>
      </c>
      <c r="J248" s="161">
        <v>34300</v>
      </c>
      <c r="K248" s="161">
        <v>34300</v>
      </c>
    </row>
    <row r="249" spans="1:11" ht="15.75">
      <c r="A249" s="324"/>
      <c r="B249" s="325"/>
      <c r="C249" s="324"/>
      <c r="D249" s="326"/>
      <c r="E249" s="327"/>
      <c r="F249" s="363"/>
      <c r="G249" s="363"/>
      <c r="H249" s="363"/>
      <c r="I249" s="327"/>
      <c r="J249" s="364"/>
      <c r="K249" s="364"/>
    </row>
    <row r="250" spans="1:11" ht="15.75">
      <c r="A250" s="324"/>
      <c r="B250" s="325"/>
      <c r="C250" s="324"/>
      <c r="D250" s="326"/>
      <c r="E250" s="327"/>
      <c r="F250" s="363"/>
      <c r="G250" s="363"/>
      <c r="H250" s="363"/>
      <c r="I250" s="327"/>
      <c r="J250" s="364"/>
      <c r="K250" s="364"/>
    </row>
    <row r="251" spans="1:11" ht="15.75">
      <c r="A251" s="18"/>
      <c r="B251" s="10"/>
      <c r="C251" s="10"/>
      <c r="D251" s="10"/>
      <c r="E251" s="362"/>
      <c r="F251" s="198"/>
      <c r="G251" s="198"/>
      <c r="H251" s="198"/>
      <c r="I251" s="362"/>
      <c r="J251" s="198"/>
      <c r="K251" s="198"/>
    </row>
    <row r="252" spans="1:11" ht="15.75">
      <c r="A252" s="149" t="s">
        <v>10</v>
      </c>
      <c r="B252" s="149" t="s">
        <v>0</v>
      </c>
      <c r="C252" s="149" t="s">
        <v>1</v>
      </c>
      <c r="D252" s="150" t="s">
        <v>2</v>
      </c>
      <c r="E252" s="127" t="s">
        <v>486</v>
      </c>
      <c r="F252" s="127" t="s">
        <v>72</v>
      </c>
      <c r="G252" s="127" t="s">
        <v>73</v>
      </c>
      <c r="H252" s="127" t="s">
        <v>74</v>
      </c>
      <c r="I252" s="128">
        <v>2014</v>
      </c>
      <c r="J252" s="127">
        <v>2015</v>
      </c>
      <c r="K252" s="127">
        <v>2016</v>
      </c>
    </row>
    <row r="253" spans="1:11" ht="18.75">
      <c r="A253" s="220">
        <v>6</v>
      </c>
      <c r="B253" s="221"/>
      <c r="C253" s="221"/>
      <c r="D253" s="222" t="s">
        <v>267</v>
      </c>
      <c r="E253" s="223">
        <f>SUM(E254,E258,E262)</f>
        <v>15950</v>
      </c>
      <c r="F253" s="224">
        <v>0</v>
      </c>
      <c r="G253" s="224">
        <v>0</v>
      </c>
      <c r="H253" s="224"/>
      <c r="I253" s="223">
        <v>17220</v>
      </c>
      <c r="J253" s="223">
        <v>17450</v>
      </c>
      <c r="K253" s="223">
        <v>17450</v>
      </c>
    </row>
    <row r="254" spans="1:11" ht="15.75">
      <c r="A254" s="195"/>
      <c r="B254" s="152"/>
      <c r="C254" s="202" t="s">
        <v>268</v>
      </c>
      <c r="D254" s="197" t="s">
        <v>269</v>
      </c>
      <c r="E254" s="155">
        <f>SUM(E255:E257)</f>
        <v>2500</v>
      </c>
      <c r="F254" s="156">
        <f t="shared" ref="F254:H254" si="43">SUM(F255:F257)</f>
        <v>0</v>
      </c>
      <c r="G254" s="156">
        <f t="shared" si="43"/>
        <v>0</v>
      </c>
      <c r="H254" s="156">
        <f t="shared" si="43"/>
        <v>0</v>
      </c>
      <c r="I254" s="155">
        <f>SUM(I255:I257)</f>
        <v>3500</v>
      </c>
      <c r="J254" s="155">
        <f>SUM(J255:J257)</f>
        <v>3500</v>
      </c>
      <c r="K254" s="155">
        <v>3500</v>
      </c>
    </row>
    <row r="255" spans="1:11" ht="15.75">
      <c r="A255" s="34">
        <v>41</v>
      </c>
      <c r="B255" s="2"/>
      <c r="C255" s="34">
        <v>637005</v>
      </c>
      <c r="D255" s="168" t="s">
        <v>270</v>
      </c>
      <c r="E255" s="56">
        <v>500</v>
      </c>
      <c r="F255" s="132">
        <v>0</v>
      </c>
      <c r="G255" s="132">
        <v>0</v>
      </c>
      <c r="H255" s="132">
        <v>0</v>
      </c>
      <c r="I255" s="56">
        <v>1000</v>
      </c>
      <c r="J255" s="56">
        <f>SUM(F255:I255)</f>
        <v>1000</v>
      </c>
      <c r="K255" s="56">
        <v>1000</v>
      </c>
    </row>
    <row r="256" spans="1:11" ht="15.75">
      <c r="A256" s="34">
        <v>41</v>
      </c>
      <c r="B256" s="2"/>
      <c r="C256" s="34" t="s">
        <v>208</v>
      </c>
      <c r="D256" s="168" t="s">
        <v>271</v>
      </c>
      <c r="E256" s="56">
        <v>1500</v>
      </c>
      <c r="F256" s="46">
        <v>0</v>
      </c>
      <c r="G256" s="46">
        <v>0</v>
      </c>
      <c r="H256" s="46">
        <v>0</v>
      </c>
      <c r="I256" s="56">
        <v>2000</v>
      </c>
      <c r="J256" s="56">
        <f t="shared" ref="I256:J257" si="44">SUM(F256:I256)</f>
        <v>2000</v>
      </c>
      <c r="K256" s="56">
        <v>2000</v>
      </c>
    </row>
    <row r="257" spans="1:11" ht="15.75">
      <c r="A257" s="34">
        <v>41</v>
      </c>
      <c r="B257" s="2"/>
      <c r="C257" s="34">
        <v>637015</v>
      </c>
      <c r="D257" s="168" t="s">
        <v>272</v>
      </c>
      <c r="E257" s="56">
        <v>500</v>
      </c>
      <c r="F257" s="46">
        <v>0</v>
      </c>
      <c r="G257" s="46">
        <v>0</v>
      </c>
      <c r="H257" s="46">
        <v>0</v>
      </c>
      <c r="I257" s="56">
        <f t="shared" si="44"/>
        <v>500</v>
      </c>
      <c r="J257" s="56">
        <f t="shared" si="44"/>
        <v>500</v>
      </c>
      <c r="K257" s="56">
        <v>500</v>
      </c>
    </row>
    <row r="258" spans="1:11" ht="15.75">
      <c r="A258" s="307"/>
      <c r="B258" s="152"/>
      <c r="C258" s="202" t="s">
        <v>273</v>
      </c>
      <c r="D258" s="197" t="s">
        <v>274</v>
      </c>
      <c r="E258" s="155">
        <v>10500</v>
      </c>
      <c r="F258" s="156">
        <f>SUM(F259:F261)</f>
        <v>0</v>
      </c>
      <c r="G258" s="156">
        <f>SUM(G259:G261)</f>
        <v>0</v>
      </c>
      <c r="H258" s="156">
        <v>0</v>
      </c>
      <c r="I258" s="155">
        <v>10600</v>
      </c>
      <c r="J258" s="155">
        <v>10600</v>
      </c>
      <c r="K258" s="155">
        <v>10600</v>
      </c>
    </row>
    <row r="259" spans="1:11" ht="15.75">
      <c r="A259" s="34">
        <v>41</v>
      </c>
      <c r="B259" s="2"/>
      <c r="C259" s="34">
        <v>632001</v>
      </c>
      <c r="D259" s="168" t="s">
        <v>223</v>
      </c>
      <c r="E259" s="56">
        <v>10000</v>
      </c>
      <c r="F259" s="46">
        <v>0</v>
      </c>
      <c r="G259" s="46">
        <v>0</v>
      </c>
      <c r="H259" s="46">
        <v>0</v>
      </c>
      <c r="I259" s="56">
        <f>SUM(E259:H259)</f>
        <v>10000</v>
      </c>
      <c r="J259" s="56">
        <f>SUM(F259:I259)</f>
        <v>10000</v>
      </c>
      <c r="K259" s="56">
        <v>10000</v>
      </c>
    </row>
    <row r="260" spans="1:11" ht="15.75">
      <c r="A260" s="34">
        <v>41</v>
      </c>
      <c r="B260" s="2"/>
      <c r="C260" s="34">
        <v>633006</v>
      </c>
      <c r="D260" s="168" t="s">
        <v>275</v>
      </c>
      <c r="E260" s="56">
        <v>200</v>
      </c>
      <c r="F260" s="46">
        <v>0</v>
      </c>
      <c r="G260" s="46">
        <v>0</v>
      </c>
      <c r="H260" s="46">
        <v>0</v>
      </c>
      <c r="I260" s="56">
        <f t="shared" ref="I260:J260" si="45">SUM(E260:H260)</f>
        <v>200</v>
      </c>
      <c r="J260" s="56">
        <f t="shared" si="45"/>
        <v>200</v>
      </c>
      <c r="K260" s="56">
        <v>200</v>
      </c>
    </row>
    <row r="261" spans="1:11" ht="15.75">
      <c r="A261" s="34">
        <v>41</v>
      </c>
      <c r="B261" s="2"/>
      <c r="C261" s="34">
        <v>636003</v>
      </c>
      <c r="D261" s="168" t="s">
        <v>276</v>
      </c>
      <c r="E261" s="56">
        <v>300</v>
      </c>
      <c r="F261" s="46">
        <v>0</v>
      </c>
      <c r="G261" s="46">
        <v>0</v>
      </c>
      <c r="H261" s="46">
        <v>0</v>
      </c>
      <c r="I261" s="56">
        <v>400</v>
      </c>
      <c r="J261" s="56">
        <v>400</v>
      </c>
      <c r="K261" s="56">
        <v>400</v>
      </c>
    </row>
    <row r="262" spans="1:11" ht="15.75">
      <c r="A262" s="307"/>
      <c r="B262" s="152"/>
      <c r="C262" s="202" t="s">
        <v>277</v>
      </c>
      <c r="D262" s="197" t="s">
        <v>278</v>
      </c>
      <c r="E262" s="155">
        <f t="shared" ref="E262:I262" si="46">SUM(E263:E265)</f>
        <v>2950</v>
      </c>
      <c r="F262" s="156">
        <f t="shared" si="46"/>
        <v>0</v>
      </c>
      <c r="G262" s="156">
        <f t="shared" si="46"/>
        <v>0</v>
      </c>
      <c r="H262" s="156">
        <f t="shared" si="46"/>
        <v>0</v>
      </c>
      <c r="I262" s="155">
        <f t="shared" si="46"/>
        <v>3120</v>
      </c>
      <c r="J262" s="155">
        <f t="shared" ref="J262" si="47">SUM(J263:J265)</f>
        <v>3350</v>
      </c>
      <c r="K262" s="155">
        <v>3350</v>
      </c>
    </row>
    <row r="263" spans="1:11" ht="15.75">
      <c r="A263" s="34">
        <v>41</v>
      </c>
      <c r="B263" s="2"/>
      <c r="C263" s="34">
        <v>632002</v>
      </c>
      <c r="D263" s="168" t="s">
        <v>183</v>
      </c>
      <c r="E263" s="56">
        <v>1600</v>
      </c>
      <c r="F263" s="46">
        <v>0</v>
      </c>
      <c r="G263" s="46">
        <v>0</v>
      </c>
      <c r="H263" s="46">
        <v>0</v>
      </c>
      <c r="I263" s="56">
        <f>SUM(E263:H263)</f>
        <v>1600</v>
      </c>
      <c r="J263" s="56">
        <f>SUM(F263:I263)</f>
        <v>1600</v>
      </c>
      <c r="K263" s="56">
        <v>1600</v>
      </c>
    </row>
    <row r="264" spans="1:11" ht="15.75">
      <c r="A264" s="34">
        <v>41</v>
      </c>
      <c r="B264" s="2"/>
      <c r="C264" s="34" t="s">
        <v>202</v>
      </c>
      <c r="D264" s="168" t="s">
        <v>201</v>
      </c>
      <c r="E264" s="56">
        <v>600</v>
      </c>
      <c r="F264" s="46">
        <v>0</v>
      </c>
      <c r="G264" s="46">
        <v>0</v>
      </c>
      <c r="H264" s="46">
        <v>0</v>
      </c>
      <c r="I264" s="56">
        <v>1000</v>
      </c>
      <c r="J264" s="56">
        <v>1000</v>
      </c>
      <c r="K264" s="56">
        <v>1000</v>
      </c>
    </row>
    <row r="265" spans="1:11" ht="15.75">
      <c r="A265" s="34">
        <v>41</v>
      </c>
      <c r="B265" s="2"/>
      <c r="C265" s="34">
        <v>637015</v>
      </c>
      <c r="D265" s="46" t="s">
        <v>279</v>
      </c>
      <c r="E265" s="56">
        <v>750</v>
      </c>
      <c r="F265" s="46">
        <v>0</v>
      </c>
      <c r="G265" s="46">
        <v>0</v>
      </c>
      <c r="H265" s="46">
        <v>0</v>
      </c>
      <c r="I265" s="56">
        <v>520</v>
      </c>
      <c r="J265" s="56">
        <v>750</v>
      </c>
      <c r="K265" s="56">
        <v>750</v>
      </c>
    </row>
    <row r="266" spans="1:11" ht="15.75">
      <c r="A266" s="190">
        <v>7</v>
      </c>
      <c r="B266" s="191"/>
      <c r="C266" s="199"/>
      <c r="D266" s="192" t="s">
        <v>280</v>
      </c>
      <c r="E266" s="225"/>
      <c r="F266" s="226"/>
      <c r="G266" s="226"/>
      <c r="H266" s="226"/>
      <c r="I266" s="225"/>
      <c r="J266" s="227"/>
      <c r="K266" s="227"/>
    </row>
    <row r="267" spans="1:11" ht="15.75">
      <c r="A267" s="195"/>
      <c r="B267" s="152"/>
      <c r="C267" s="202" t="s">
        <v>281</v>
      </c>
      <c r="D267" s="197" t="s">
        <v>282</v>
      </c>
      <c r="E267" s="228">
        <v>10370</v>
      </c>
      <c r="F267" s="334">
        <v>0</v>
      </c>
      <c r="G267" s="334">
        <v>0</v>
      </c>
      <c r="H267" s="334">
        <v>0</v>
      </c>
      <c r="I267" s="228">
        <v>13550</v>
      </c>
      <c r="J267" s="228">
        <v>13550</v>
      </c>
      <c r="K267" s="155">
        <v>13550</v>
      </c>
    </row>
    <row r="268" spans="1:11" ht="15.75">
      <c r="A268" s="34">
        <v>41</v>
      </c>
      <c r="B268" s="2"/>
      <c r="C268" s="34">
        <v>611000</v>
      </c>
      <c r="D268" s="168" t="s">
        <v>171</v>
      </c>
      <c r="E268" s="229">
        <v>4030</v>
      </c>
      <c r="F268" s="46">
        <v>0</v>
      </c>
      <c r="G268" s="46">
        <v>0</v>
      </c>
      <c r="H268" s="46">
        <v>0</v>
      </c>
      <c r="I268" s="229">
        <v>4222</v>
      </c>
      <c r="J268" s="229">
        <f>SUM(F268:I268)</f>
        <v>4222</v>
      </c>
      <c r="K268" s="56">
        <v>4222</v>
      </c>
    </row>
    <row r="269" spans="1:11" ht="15.75">
      <c r="A269" s="34">
        <v>41</v>
      </c>
      <c r="B269" s="2"/>
      <c r="C269" s="34">
        <v>623000</v>
      </c>
      <c r="D269" s="168" t="s">
        <v>283</v>
      </c>
      <c r="E269" s="229">
        <v>420</v>
      </c>
      <c r="F269" s="46">
        <v>0</v>
      </c>
      <c r="G269" s="46">
        <v>0</v>
      </c>
      <c r="H269" s="46">
        <v>0</v>
      </c>
      <c r="I269" s="229">
        <v>439</v>
      </c>
      <c r="J269" s="229">
        <f t="shared" ref="J269:J276" si="48">SUM(F269:I269)</f>
        <v>439</v>
      </c>
      <c r="K269" s="56">
        <v>439</v>
      </c>
    </row>
    <row r="270" spans="1:11" ht="15.75">
      <c r="A270" s="34">
        <v>41</v>
      </c>
      <c r="B270" s="2"/>
      <c r="C270" s="34">
        <v>625001</v>
      </c>
      <c r="D270" s="168" t="s">
        <v>172</v>
      </c>
      <c r="E270" s="229">
        <v>60</v>
      </c>
      <c r="F270" s="46">
        <v>0</v>
      </c>
      <c r="G270" s="46">
        <v>0</v>
      </c>
      <c r="H270" s="46">
        <v>0</v>
      </c>
      <c r="I270" s="229">
        <v>63</v>
      </c>
      <c r="J270" s="229">
        <f t="shared" si="48"/>
        <v>63</v>
      </c>
      <c r="K270" s="56">
        <v>63</v>
      </c>
    </row>
    <row r="271" spans="1:11" ht="15.75">
      <c r="A271" s="34">
        <v>41</v>
      </c>
      <c r="B271" s="2"/>
      <c r="C271" s="34">
        <v>625002</v>
      </c>
      <c r="D271" s="168" t="s">
        <v>284</v>
      </c>
      <c r="E271" s="229">
        <v>570</v>
      </c>
      <c r="F271" s="46">
        <v>0</v>
      </c>
      <c r="G271" s="46">
        <v>0</v>
      </c>
      <c r="H271" s="46">
        <v>0</v>
      </c>
      <c r="I271" s="229">
        <v>597</v>
      </c>
      <c r="J271" s="229">
        <f t="shared" si="48"/>
        <v>597</v>
      </c>
      <c r="K271" s="56">
        <v>597</v>
      </c>
    </row>
    <row r="272" spans="1:11" ht="15.75">
      <c r="A272" s="34">
        <v>41</v>
      </c>
      <c r="B272" s="2"/>
      <c r="C272" s="34">
        <v>625003</v>
      </c>
      <c r="D272" s="168" t="s">
        <v>174</v>
      </c>
      <c r="E272" s="229">
        <v>30</v>
      </c>
      <c r="F272" s="46">
        <v>0</v>
      </c>
      <c r="G272" s="46">
        <v>0</v>
      </c>
      <c r="H272" s="46">
        <v>0</v>
      </c>
      <c r="I272" s="229">
        <v>32</v>
      </c>
      <c r="J272" s="229">
        <f t="shared" si="48"/>
        <v>32</v>
      </c>
      <c r="K272" s="56">
        <v>32</v>
      </c>
    </row>
    <row r="273" spans="1:11" ht="15.75">
      <c r="A273" s="34">
        <v>41</v>
      </c>
      <c r="B273" s="2"/>
      <c r="C273" s="34">
        <v>625004</v>
      </c>
      <c r="D273" s="168" t="s">
        <v>285</v>
      </c>
      <c r="E273" s="229">
        <v>120</v>
      </c>
      <c r="F273" s="46">
        <v>0</v>
      </c>
      <c r="G273" s="46">
        <v>0</v>
      </c>
      <c r="H273" s="46">
        <v>0</v>
      </c>
      <c r="I273" s="229">
        <v>126</v>
      </c>
      <c r="J273" s="229">
        <f t="shared" si="48"/>
        <v>126</v>
      </c>
      <c r="K273" s="56">
        <v>126</v>
      </c>
    </row>
    <row r="274" spans="1:11" ht="15.75">
      <c r="A274" s="34">
        <v>41</v>
      </c>
      <c r="B274" s="2"/>
      <c r="C274" s="34">
        <v>625005</v>
      </c>
      <c r="D274" s="168" t="s">
        <v>286</v>
      </c>
      <c r="E274" s="229">
        <v>50</v>
      </c>
      <c r="F274" s="46">
        <v>0</v>
      </c>
      <c r="G274" s="46">
        <v>0</v>
      </c>
      <c r="H274" s="46">
        <v>0</v>
      </c>
      <c r="I274" s="229">
        <v>52</v>
      </c>
      <c r="J274" s="229">
        <f t="shared" si="48"/>
        <v>52</v>
      </c>
      <c r="K274" s="56">
        <v>52</v>
      </c>
    </row>
    <row r="275" spans="1:11" ht="15.75">
      <c r="A275" s="34">
        <v>41</v>
      </c>
      <c r="B275" s="2"/>
      <c r="C275" s="34">
        <v>625007</v>
      </c>
      <c r="D275" s="168" t="s">
        <v>434</v>
      </c>
      <c r="E275" s="229">
        <v>200</v>
      </c>
      <c r="F275" s="46">
        <v>0</v>
      </c>
      <c r="G275" s="46">
        <v>0</v>
      </c>
      <c r="H275" s="46">
        <v>0</v>
      </c>
      <c r="I275" s="229">
        <v>209</v>
      </c>
      <c r="J275" s="229">
        <f t="shared" ref="J275" si="49">SUM(F275:I275)</f>
        <v>209</v>
      </c>
      <c r="K275" s="56">
        <v>209</v>
      </c>
    </row>
    <row r="276" spans="1:11" ht="15.75">
      <c r="A276" s="34">
        <v>41</v>
      </c>
      <c r="B276" s="2"/>
      <c r="C276" s="34">
        <v>627000</v>
      </c>
      <c r="D276" s="168" t="s">
        <v>435</v>
      </c>
      <c r="E276" s="229">
        <v>0</v>
      </c>
      <c r="F276" s="46">
        <v>0</v>
      </c>
      <c r="G276" s="46">
        <v>0</v>
      </c>
      <c r="H276" s="46">
        <v>0</v>
      </c>
      <c r="I276" s="229">
        <v>70</v>
      </c>
      <c r="J276" s="229">
        <f t="shared" si="48"/>
        <v>70</v>
      </c>
      <c r="K276" s="56">
        <v>70</v>
      </c>
    </row>
    <row r="277" spans="1:11" ht="15.75">
      <c r="A277" s="159"/>
      <c r="B277" s="8"/>
      <c r="C277" s="159"/>
      <c r="D277" s="204" t="s">
        <v>232</v>
      </c>
      <c r="E277" s="231">
        <f t="shared" ref="E277:I277" si="50">SUM(E268:E276)</f>
        <v>5480</v>
      </c>
      <c r="F277" s="232">
        <f t="shared" si="50"/>
        <v>0</v>
      </c>
      <c r="G277" s="232">
        <f t="shared" si="50"/>
        <v>0</v>
      </c>
      <c r="H277" s="232">
        <f t="shared" si="50"/>
        <v>0</v>
      </c>
      <c r="I277" s="231">
        <f t="shared" si="50"/>
        <v>5810</v>
      </c>
      <c r="J277" s="231">
        <f t="shared" ref="J277" si="51">SUM(J268:J276)</f>
        <v>5810</v>
      </c>
      <c r="K277" s="161">
        <v>5810</v>
      </c>
    </row>
    <row r="278" spans="1:11" ht="15.75">
      <c r="A278" s="34">
        <v>41</v>
      </c>
      <c r="B278" s="2"/>
      <c r="C278" s="34">
        <v>632001</v>
      </c>
      <c r="D278" s="168" t="s">
        <v>223</v>
      </c>
      <c r="E278" s="229">
        <v>1000</v>
      </c>
      <c r="F278" s="46">
        <v>0</v>
      </c>
      <c r="G278" s="46">
        <v>0</v>
      </c>
      <c r="H278" s="46">
        <v>0</v>
      </c>
      <c r="I278" s="229">
        <f>SUM(E278:H278)</f>
        <v>1000</v>
      </c>
      <c r="J278" s="229">
        <f>SUM(F278:I278)</f>
        <v>1000</v>
      </c>
      <c r="K278" s="56">
        <v>1000</v>
      </c>
    </row>
    <row r="279" spans="1:11" ht="15.75">
      <c r="A279" s="34">
        <v>41</v>
      </c>
      <c r="B279" s="2"/>
      <c r="C279" s="34" t="s">
        <v>181</v>
      </c>
      <c r="D279" s="168" t="s">
        <v>287</v>
      </c>
      <c r="E279" s="229">
        <v>3000</v>
      </c>
      <c r="F279" s="46">
        <v>0</v>
      </c>
      <c r="G279" s="46">
        <v>0</v>
      </c>
      <c r="H279" s="46">
        <v>0</v>
      </c>
      <c r="I279" s="229">
        <f t="shared" ref="I279:J290" si="52">SUM(E279:H279)</f>
        <v>3000</v>
      </c>
      <c r="J279" s="229">
        <f t="shared" si="52"/>
        <v>3000</v>
      </c>
      <c r="K279" s="56">
        <v>3000</v>
      </c>
    </row>
    <row r="280" spans="1:11" ht="15.75">
      <c r="A280" s="34">
        <v>41</v>
      </c>
      <c r="B280" s="2"/>
      <c r="C280" s="34">
        <v>632002</v>
      </c>
      <c r="D280" s="168" t="s">
        <v>183</v>
      </c>
      <c r="E280" s="229">
        <v>130</v>
      </c>
      <c r="F280" s="46">
        <v>0</v>
      </c>
      <c r="G280" s="46">
        <v>0</v>
      </c>
      <c r="H280" s="46">
        <v>0</v>
      </c>
      <c r="I280" s="229">
        <f t="shared" si="52"/>
        <v>130</v>
      </c>
      <c r="J280" s="229">
        <f t="shared" si="52"/>
        <v>130</v>
      </c>
      <c r="K280" s="56">
        <v>130</v>
      </c>
    </row>
    <row r="281" spans="1:11" ht="15.75">
      <c r="A281" s="34">
        <v>41</v>
      </c>
      <c r="B281" s="2"/>
      <c r="C281" s="34">
        <v>633006</v>
      </c>
      <c r="D281" s="168" t="s">
        <v>191</v>
      </c>
      <c r="E281" s="229">
        <v>100</v>
      </c>
      <c r="F281" s="46">
        <v>0</v>
      </c>
      <c r="G281" s="46">
        <v>0</v>
      </c>
      <c r="H281" s="46">
        <v>0</v>
      </c>
      <c r="I281" s="229">
        <f t="shared" si="52"/>
        <v>100</v>
      </c>
      <c r="J281" s="229">
        <f t="shared" si="52"/>
        <v>100</v>
      </c>
      <c r="K281" s="56">
        <v>100</v>
      </c>
    </row>
    <row r="282" spans="1:11" ht="15.75">
      <c r="A282" s="34"/>
      <c r="B282" s="2"/>
      <c r="C282" s="34"/>
      <c r="D282" s="168"/>
      <c r="E282" s="229"/>
      <c r="F282" s="168"/>
      <c r="G282" s="168"/>
      <c r="H282" s="168"/>
      <c r="I282" s="229"/>
      <c r="J282" s="229"/>
      <c r="K282" s="56"/>
    </row>
    <row r="283" spans="1:11" ht="15.75">
      <c r="A283" s="219"/>
      <c r="B283" s="8"/>
      <c r="C283" s="159"/>
      <c r="D283" s="204" t="s">
        <v>199</v>
      </c>
      <c r="E283" s="231">
        <v>4230</v>
      </c>
      <c r="F283" s="232">
        <f t="shared" ref="F283:H283" si="53">SUM(F273:F281)</f>
        <v>0</v>
      </c>
      <c r="G283" s="232">
        <f t="shared" si="53"/>
        <v>0</v>
      </c>
      <c r="H283" s="232">
        <f t="shared" si="53"/>
        <v>0</v>
      </c>
      <c r="I283" s="231">
        <v>4230</v>
      </c>
      <c r="J283" s="231">
        <v>4230</v>
      </c>
      <c r="K283" s="161">
        <v>4230</v>
      </c>
    </row>
    <row r="284" spans="1:11" ht="15.75">
      <c r="A284" s="149" t="s">
        <v>10</v>
      </c>
      <c r="B284" s="149" t="s">
        <v>0</v>
      </c>
      <c r="C284" s="149" t="s">
        <v>1</v>
      </c>
      <c r="D284" s="150" t="s">
        <v>2</v>
      </c>
      <c r="E284" s="127" t="s">
        <v>486</v>
      </c>
      <c r="F284" s="127" t="s">
        <v>72</v>
      </c>
      <c r="G284" s="127" t="s">
        <v>73</v>
      </c>
      <c r="H284" s="127" t="s">
        <v>74</v>
      </c>
      <c r="I284" s="128">
        <v>2014</v>
      </c>
      <c r="J284" s="127">
        <v>2015</v>
      </c>
      <c r="K284" s="127">
        <v>2016</v>
      </c>
    </row>
    <row r="285" spans="1:11" ht="15.75">
      <c r="A285" s="169">
        <v>41</v>
      </c>
      <c r="B285" s="9"/>
      <c r="C285" s="169">
        <v>635005</v>
      </c>
      <c r="D285" s="189" t="s">
        <v>291</v>
      </c>
      <c r="E285" s="233">
        <v>100</v>
      </c>
      <c r="F285" s="146">
        <v>0</v>
      </c>
      <c r="G285" s="146">
        <v>0</v>
      </c>
      <c r="H285" s="146">
        <v>0</v>
      </c>
      <c r="I285" s="229">
        <f>SUM(E285:H285)</f>
        <v>100</v>
      </c>
      <c r="J285" s="229">
        <f>SUM(F285:I285)</f>
        <v>100</v>
      </c>
      <c r="K285" s="56">
        <v>100</v>
      </c>
    </row>
    <row r="286" spans="1:11" ht="15.75">
      <c r="A286" s="34">
        <v>41</v>
      </c>
      <c r="B286" s="2"/>
      <c r="C286" s="34">
        <v>635006</v>
      </c>
      <c r="D286" s="168" t="s">
        <v>290</v>
      </c>
      <c r="E286" s="229">
        <v>200</v>
      </c>
      <c r="F286" s="46">
        <v>0</v>
      </c>
      <c r="G286" s="46">
        <v>0</v>
      </c>
      <c r="H286" s="46">
        <v>0</v>
      </c>
      <c r="I286" s="229">
        <v>3000</v>
      </c>
      <c r="J286" s="229">
        <v>3000</v>
      </c>
      <c r="K286" s="56">
        <v>3000</v>
      </c>
    </row>
    <row r="287" spans="1:11" ht="15.75">
      <c r="A287" s="34">
        <v>41</v>
      </c>
      <c r="B287" s="2"/>
      <c r="C287" s="34">
        <v>637004</v>
      </c>
      <c r="D287" s="168" t="s">
        <v>201</v>
      </c>
      <c r="E287" s="229">
        <v>130</v>
      </c>
      <c r="F287" s="46">
        <v>0</v>
      </c>
      <c r="G287" s="46">
        <v>0</v>
      </c>
      <c r="H287" s="46">
        <v>0</v>
      </c>
      <c r="I287" s="229">
        <f>SUM(E287:H287)</f>
        <v>130</v>
      </c>
      <c r="J287" s="229">
        <f>SUM(F287:I287)</f>
        <v>130</v>
      </c>
      <c r="K287" s="56">
        <v>130</v>
      </c>
    </row>
    <row r="288" spans="1:11" ht="15.75">
      <c r="A288" s="34">
        <v>41</v>
      </c>
      <c r="B288" s="2"/>
      <c r="C288" s="34">
        <v>637005</v>
      </c>
      <c r="D288" s="168" t="s">
        <v>288</v>
      </c>
      <c r="E288" s="229">
        <v>100</v>
      </c>
      <c r="F288" s="46">
        <v>0</v>
      </c>
      <c r="G288" s="46">
        <v>0</v>
      </c>
      <c r="H288" s="46">
        <v>0</v>
      </c>
      <c r="I288" s="229">
        <f t="shared" si="52"/>
        <v>100</v>
      </c>
      <c r="J288" s="229">
        <f t="shared" si="52"/>
        <v>100</v>
      </c>
      <c r="K288" s="56">
        <v>100</v>
      </c>
    </row>
    <row r="289" spans="1:11" ht="15.75">
      <c r="A289" s="34">
        <v>41</v>
      </c>
      <c r="B289" s="2"/>
      <c r="C289" s="34">
        <v>637014</v>
      </c>
      <c r="D289" s="168" t="s">
        <v>289</v>
      </c>
      <c r="E289" s="229">
        <v>80</v>
      </c>
      <c r="F289" s="46">
        <v>0</v>
      </c>
      <c r="G289" s="46">
        <v>0</v>
      </c>
      <c r="H289" s="46">
        <v>0</v>
      </c>
      <c r="I289" s="229">
        <v>130</v>
      </c>
      <c r="J289" s="229">
        <v>130</v>
      </c>
      <c r="K289" s="56">
        <v>130</v>
      </c>
    </row>
    <row r="290" spans="1:11" ht="15.75">
      <c r="A290" s="34">
        <v>41</v>
      </c>
      <c r="B290" s="2"/>
      <c r="C290" s="34">
        <v>637016</v>
      </c>
      <c r="D290" s="168" t="s">
        <v>206</v>
      </c>
      <c r="E290" s="229">
        <v>50</v>
      </c>
      <c r="F290" s="46">
        <v>0</v>
      </c>
      <c r="G290" s="46">
        <v>0</v>
      </c>
      <c r="H290" s="46">
        <v>0</v>
      </c>
      <c r="I290" s="229">
        <f t="shared" si="52"/>
        <v>50</v>
      </c>
      <c r="J290" s="229">
        <f t="shared" si="52"/>
        <v>50</v>
      </c>
      <c r="K290" s="56">
        <v>50</v>
      </c>
    </row>
    <row r="291" spans="1:11" ht="15.75">
      <c r="A291" s="159"/>
      <c r="B291" s="8"/>
      <c r="C291" s="159"/>
      <c r="D291" s="204" t="s">
        <v>436</v>
      </c>
      <c r="E291" s="231">
        <v>660</v>
      </c>
      <c r="F291" s="232">
        <f>SUM(F278:F290)</f>
        <v>0</v>
      </c>
      <c r="G291" s="232">
        <f>SUM(G278:G290)</f>
        <v>0</v>
      </c>
      <c r="H291" s="232">
        <f>SUM(H278:H290)</f>
        <v>0</v>
      </c>
      <c r="I291" s="231">
        <v>3510</v>
      </c>
      <c r="J291" s="163">
        <v>3510</v>
      </c>
      <c r="K291" s="163">
        <v>3510</v>
      </c>
    </row>
    <row r="292" spans="1:11" ht="15.75">
      <c r="A292" s="190">
        <v>8</v>
      </c>
      <c r="B292" s="191"/>
      <c r="C292" s="199"/>
      <c r="D292" s="234" t="s">
        <v>292</v>
      </c>
      <c r="E292" s="235">
        <f>SUM(E293,E299,E329,E349,E357)</f>
        <v>101475</v>
      </c>
      <c r="F292" s="236"/>
      <c r="G292" s="236"/>
      <c r="H292" s="236"/>
      <c r="I292" s="235">
        <v>107485</v>
      </c>
      <c r="J292" s="236"/>
      <c r="K292" s="236"/>
    </row>
    <row r="293" spans="1:11" ht="15.75">
      <c r="A293" s="195"/>
      <c r="B293" s="152"/>
      <c r="C293" s="237" t="s">
        <v>293</v>
      </c>
      <c r="D293" s="238" t="s">
        <v>294</v>
      </c>
      <c r="E293" s="239">
        <f>SUM(E294:E298)</f>
        <v>13700</v>
      </c>
      <c r="F293" s="240">
        <f>SUM(F294:F298)</f>
        <v>0</v>
      </c>
      <c r="G293" s="240">
        <f>SUM(G294:G298)</f>
        <v>0</v>
      </c>
      <c r="H293" s="240">
        <f>SUM(H294:H298)</f>
        <v>0</v>
      </c>
      <c r="I293" s="239">
        <f>SUM(I294:I297,I298)</f>
        <v>17230</v>
      </c>
      <c r="J293" s="239">
        <f>SUM(J294:J297,J298)</f>
        <v>17230</v>
      </c>
      <c r="K293" s="239">
        <v>17230</v>
      </c>
    </row>
    <row r="294" spans="1:11" ht="15.75">
      <c r="A294" s="34">
        <v>41</v>
      </c>
      <c r="B294" s="2"/>
      <c r="C294" s="242">
        <v>632002</v>
      </c>
      <c r="D294" s="243" t="s">
        <v>183</v>
      </c>
      <c r="E294" s="56">
        <v>300</v>
      </c>
      <c r="F294" s="29">
        <v>0</v>
      </c>
      <c r="G294" s="29">
        <v>0</v>
      </c>
      <c r="H294" s="29">
        <v>0</v>
      </c>
      <c r="I294" s="56">
        <f>SUM(E294:H294)</f>
        <v>300</v>
      </c>
      <c r="J294" s="56">
        <f>SUM(F294:I294)</f>
        <v>300</v>
      </c>
      <c r="K294" s="56">
        <v>300</v>
      </c>
    </row>
    <row r="295" spans="1:11" ht="15.75">
      <c r="A295" s="34">
        <v>41</v>
      </c>
      <c r="B295" s="2"/>
      <c r="C295" s="242">
        <v>633006</v>
      </c>
      <c r="D295" s="243" t="s">
        <v>295</v>
      </c>
      <c r="E295" s="56">
        <v>100</v>
      </c>
      <c r="F295" s="29">
        <v>0</v>
      </c>
      <c r="G295" s="29">
        <v>0</v>
      </c>
      <c r="H295" s="25">
        <v>0</v>
      </c>
      <c r="I295" s="56">
        <v>50</v>
      </c>
      <c r="J295" s="56">
        <v>50</v>
      </c>
      <c r="K295" s="56">
        <v>50</v>
      </c>
    </row>
    <row r="296" spans="1:11" ht="15.75">
      <c r="A296" s="167">
        <v>41</v>
      </c>
      <c r="B296" s="2"/>
      <c r="C296" s="242">
        <v>635006</v>
      </c>
      <c r="D296" s="243" t="s">
        <v>290</v>
      </c>
      <c r="E296" s="56">
        <v>500</v>
      </c>
      <c r="F296" s="25">
        <v>0</v>
      </c>
      <c r="G296" s="25">
        <v>0</v>
      </c>
      <c r="H296" s="25">
        <v>0</v>
      </c>
      <c r="I296" s="56">
        <v>1050</v>
      </c>
      <c r="J296" s="56">
        <v>1050</v>
      </c>
      <c r="K296" s="56">
        <v>1050</v>
      </c>
    </row>
    <row r="297" spans="1:11">
      <c r="A297" s="34">
        <v>41</v>
      </c>
      <c r="B297" s="29" t="s">
        <v>296</v>
      </c>
      <c r="C297" s="242">
        <v>642001</v>
      </c>
      <c r="D297" s="243" t="s">
        <v>297</v>
      </c>
      <c r="E297" s="56">
        <v>12000</v>
      </c>
      <c r="F297" s="29">
        <v>0</v>
      </c>
      <c r="G297" s="29">
        <v>0</v>
      </c>
      <c r="H297" s="82">
        <v>0</v>
      </c>
      <c r="I297" s="56">
        <v>15000</v>
      </c>
      <c r="J297" s="56">
        <v>15000</v>
      </c>
      <c r="K297" s="56">
        <v>15000</v>
      </c>
    </row>
    <row r="298" spans="1:11">
      <c r="A298" s="34">
        <v>41</v>
      </c>
      <c r="B298" s="29" t="s">
        <v>298</v>
      </c>
      <c r="C298" s="242" t="s">
        <v>299</v>
      </c>
      <c r="D298" s="243" t="s">
        <v>300</v>
      </c>
      <c r="E298" s="56">
        <v>800</v>
      </c>
      <c r="F298" s="29">
        <v>0</v>
      </c>
      <c r="G298" s="29">
        <v>0</v>
      </c>
      <c r="H298" s="82">
        <v>0</v>
      </c>
      <c r="I298" s="56">
        <v>830</v>
      </c>
      <c r="J298" s="56">
        <v>830</v>
      </c>
      <c r="K298" s="56">
        <v>830</v>
      </c>
    </row>
    <row r="299" spans="1:11" ht="15.75">
      <c r="A299" s="307"/>
      <c r="B299" s="152"/>
      <c r="C299" s="244" t="s">
        <v>301</v>
      </c>
      <c r="D299" s="238" t="s">
        <v>302</v>
      </c>
      <c r="E299" s="239">
        <v>30510</v>
      </c>
      <c r="F299" s="240">
        <v>0</v>
      </c>
      <c r="G299" s="240">
        <v>0</v>
      </c>
      <c r="H299" s="240">
        <v>0</v>
      </c>
      <c r="I299" s="239">
        <v>27280</v>
      </c>
      <c r="J299" s="157">
        <v>27280</v>
      </c>
      <c r="K299" s="239">
        <v>27280</v>
      </c>
    </row>
    <row r="300" spans="1:11" ht="15.75">
      <c r="A300" s="34">
        <v>41</v>
      </c>
      <c r="B300" s="2"/>
      <c r="C300" s="242">
        <v>611000</v>
      </c>
      <c r="D300" s="243" t="s">
        <v>303</v>
      </c>
      <c r="E300" s="56">
        <v>4920</v>
      </c>
      <c r="F300" s="29">
        <v>0</v>
      </c>
      <c r="G300" s="29">
        <v>0</v>
      </c>
      <c r="H300" s="29">
        <v>0</v>
      </c>
      <c r="I300" s="56">
        <v>6192</v>
      </c>
      <c r="J300" s="56">
        <v>6192</v>
      </c>
      <c r="K300" s="56">
        <v>6192</v>
      </c>
    </row>
    <row r="301" spans="1:11" ht="15.75">
      <c r="A301" s="34">
        <v>41</v>
      </c>
      <c r="B301" s="2"/>
      <c r="C301" s="242">
        <v>623000</v>
      </c>
      <c r="D301" s="243" t="s">
        <v>304</v>
      </c>
      <c r="E301" s="56">
        <v>500</v>
      </c>
      <c r="F301" s="29">
        <v>0</v>
      </c>
      <c r="G301" s="29">
        <v>0</v>
      </c>
      <c r="H301" s="29">
        <v>0</v>
      </c>
      <c r="I301" s="56">
        <v>519</v>
      </c>
      <c r="J301" s="56">
        <v>519</v>
      </c>
      <c r="K301" s="56">
        <v>519</v>
      </c>
    </row>
    <row r="302" spans="1:11" ht="15.75">
      <c r="A302" s="34">
        <v>41</v>
      </c>
      <c r="B302" s="2"/>
      <c r="C302" s="242">
        <v>625001</v>
      </c>
      <c r="D302" s="243" t="s">
        <v>305</v>
      </c>
      <c r="E302" s="56">
        <v>70</v>
      </c>
      <c r="F302" s="29">
        <v>0</v>
      </c>
      <c r="G302" s="29">
        <v>0</v>
      </c>
      <c r="H302" s="29">
        <v>0</v>
      </c>
      <c r="I302" s="56">
        <v>73</v>
      </c>
      <c r="J302" s="56">
        <v>73</v>
      </c>
      <c r="K302" s="56">
        <v>73</v>
      </c>
    </row>
    <row r="303" spans="1:11" ht="15.75">
      <c r="A303" s="34">
        <v>41</v>
      </c>
      <c r="B303" s="2"/>
      <c r="C303" s="242">
        <v>625002</v>
      </c>
      <c r="D303" s="243" t="s">
        <v>306</v>
      </c>
      <c r="E303" s="56">
        <v>690</v>
      </c>
      <c r="F303" s="29">
        <v>0</v>
      </c>
      <c r="G303" s="29">
        <v>0</v>
      </c>
      <c r="H303" s="29">
        <v>0</v>
      </c>
      <c r="I303" s="56">
        <v>717</v>
      </c>
      <c r="J303" s="56">
        <v>717</v>
      </c>
      <c r="K303" s="56">
        <v>717</v>
      </c>
    </row>
    <row r="304" spans="1:11" ht="15.75">
      <c r="A304" s="34">
        <v>41</v>
      </c>
      <c r="B304" s="2"/>
      <c r="C304" s="242">
        <v>625003</v>
      </c>
      <c r="D304" s="243" t="s">
        <v>307</v>
      </c>
      <c r="E304" s="56">
        <v>40</v>
      </c>
      <c r="F304" s="29">
        <v>0</v>
      </c>
      <c r="G304" s="29">
        <v>0</v>
      </c>
      <c r="H304" s="29">
        <v>0</v>
      </c>
      <c r="I304" s="56">
        <v>42</v>
      </c>
      <c r="J304" s="56">
        <v>42</v>
      </c>
      <c r="K304" s="56">
        <v>42</v>
      </c>
    </row>
    <row r="305" spans="1:11" ht="15.75">
      <c r="A305" s="34">
        <v>41</v>
      </c>
      <c r="B305" s="2"/>
      <c r="C305" s="242">
        <v>625004</v>
      </c>
      <c r="D305" s="243" t="s">
        <v>285</v>
      </c>
      <c r="E305" s="56">
        <v>150</v>
      </c>
      <c r="F305" s="29">
        <v>0</v>
      </c>
      <c r="G305" s="29">
        <v>0</v>
      </c>
      <c r="H305" s="29">
        <v>0</v>
      </c>
      <c r="I305" s="56">
        <v>156</v>
      </c>
      <c r="J305" s="56">
        <v>156</v>
      </c>
      <c r="K305" s="56">
        <v>156</v>
      </c>
    </row>
    <row r="306" spans="1:11" ht="15.75">
      <c r="A306" s="34">
        <v>41</v>
      </c>
      <c r="B306" s="2"/>
      <c r="C306" s="242">
        <v>625005</v>
      </c>
      <c r="D306" s="243" t="s">
        <v>176</v>
      </c>
      <c r="E306" s="56">
        <v>50</v>
      </c>
      <c r="F306" s="29">
        <v>0</v>
      </c>
      <c r="G306" s="29">
        <v>0</v>
      </c>
      <c r="H306" s="29">
        <v>0</v>
      </c>
      <c r="I306" s="56">
        <v>52</v>
      </c>
      <c r="J306" s="56">
        <v>52</v>
      </c>
      <c r="K306" s="56">
        <v>52</v>
      </c>
    </row>
    <row r="307" spans="1:11" ht="15.75">
      <c r="A307" s="34">
        <v>41</v>
      </c>
      <c r="B307" s="2"/>
      <c r="C307" s="242">
        <v>625007</v>
      </c>
      <c r="D307" s="243" t="s">
        <v>434</v>
      </c>
      <c r="E307" s="56">
        <v>240</v>
      </c>
      <c r="F307" s="29">
        <v>0</v>
      </c>
      <c r="G307" s="29">
        <v>0</v>
      </c>
      <c r="H307" s="29">
        <v>0</v>
      </c>
      <c r="I307" s="56">
        <v>249</v>
      </c>
      <c r="J307" s="56">
        <v>249</v>
      </c>
      <c r="K307" s="56">
        <v>249</v>
      </c>
    </row>
    <row r="308" spans="1:11" ht="15.75">
      <c r="A308" s="219"/>
      <c r="B308" s="8"/>
      <c r="C308" s="245"/>
      <c r="D308" s="246" t="s">
        <v>232</v>
      </c>
      <c r="E308" s="173">
        <f>SUM(E300:E307)</f>
        <v>6660</v>
      </c>
      <c r="F308" s="93">
        <f t="shared" ref="F308:H308" si="54">SUM(F300:F307)</f>
        <v>0</v>
      </c>
      <c r="G308" s="93">
        <f t="shared" si="54"/>
        <v>0</v>
      </c>
      <c r="H308" s="93">
        <f t="shared" si="54"/>
        <v>0</v>
      </c>
      <c r="I308" s="173">
        <f>SUM(I300:I307)</f>
        <v>8000</v>
      </c>
      <c r="J308" s="173">
        <f>SUM(J300:J307)</f>
        <v>8000</v>
      </c>
      <c r="K308" s="173">
        <v>8000</v>
      </c>
    </row>
    <row r="309" spans="1:11" ht="15.75">
      <c r="A309" s="34">
        <v>41</v>
      </c>
      <c r="B309" s="2"/>
      <c r="C309" s="242">
        <v>632001</v>
      </c>
      <c r="D309" s="243" t="s">
        <v>223</v>
      </c>
      <c r="E309" s="56">
        <v>1500</v>
      </c>
      <c r="F309" s="29">
        <v>0</v>
      </c>
      <c r="G309" s="29">
        <v>0</v>
      </c>
      <c r="H309" s="29">
        <v>0</v>
      </c>
      <c r="I309" s="56">
        <f>SUM(E309:H309)</f>
        <v>1500</v>
      </c>
      <c r="J309" s="56">
        <f>SUM(F309:I309)</f>
        <v>1500</v>
      </c>
      <c r="K309" s="56">
        <v>1500</v>
      </c>
    </row>
    <row r="310" spans="1:11" ht="15.75">
      <c r="A310" s="34">
        <v>41</v>
      </c>
      <c r="B310" s="2"/>
      <c r="C310" s="242" t="s">
        <v>181</v>
      </c>
      <c r="D310" s="243" t="s">
        <v>308</v>
      </c>
      <c r="E310" s="56">
        <v>5000</v>
      </c>
      <c r="F310" s="29">
        <v>0</v>
      </c>
      <c r="G310" s="29">
        <v>0</v>
      </c>
      <c r="H310" s="29">
        <v>0</v>
      </c>
      <c r="I310" s="56">
        <f t="shared" ref="I310:J315" si="55">SUM(E310:H310)</f>
        <v>5000</v>
      </c>
      <c r="J310" s="56">
        <f t="shared" si="55"/>
        <v>5000</v>
      </c>
      <c r="K310" s="56">
        <v>5000</v>
      </c>
    </row>
    <row r="311" spans="1:11" ht="15.75">
      <c r="A311" s="34">
        <v>41</v>
      </c>
      <c r="B311" s="2"/>
      <c r="C311" s="242">
        <v>632002</v>
      </c>
      <c r="D311" s="243" t="s">
        <v>183</v>
      </c>
      <c r="E311" s="56">
        <v>300</v>
      </c>
      <c r="F311" s="29">
        <v>0</v>
      </c>
      <c r="G311" s="29">
        <v>0</v>
      </c>
      <c r="H311" s="29">
        <v>0</v>
      </c>
      <c r="I311" s="56">
        <f t="shared" si="55"/>
        <v>300</v>
      </c>
      <c r="J311" s="56">
        <f t="shared" si="55"/>
        <v>300</v>
      </c>
      <c r="K311" s="56">
        <v>300</v>
      </c>
    </row>
    <row r="312" spans="1:11" ht="15.75">
      <c r="A312" s="34">
        <v>41</v>
      </c>
      <c r="B312" s="2"/>
      <c r="C312" s="242">
        <v>632003</v>
      </c>
      <c r="D312" s="243" t="s">
        <v>309</v>
      </c>
      <c r="E312" s="56">
        <v>100</v>
      </c>
      <c r="F312" s="29">
        <v>0</v>
      </c>
      <c r="G312" s="29">
        <v>0</v>
      </c>
      <c r="H312" s="29">
        <v>0</v>
      </c>
      <c r="I312" s="56">
        <f t="shared" si="55"/>
        <v>100</v>
      </c>
      <c r="J312" s="56">
        <f t="shared" si="55"/>
        <v>100</v>
      </c>
      <c r="K312" s="56">
        <v>100</v>
      </c>
    </row>
    <row r="313" spans="1:11" ht="15.75">
      <c r="A313" s="34">
        <v>41</v>
      </c>
      <c r="B313" s="2"/>
      <c r="C313" s="242">
        <v>633001</v>
      </c>
      <c r="D313" s="243" t="s">
        <v>310</v>
      </c>
      <c r="E313" s="56">
        <v>500</v>
      </c>
      <c r="F313" s="29">
        <v>0</v>
      </c>
      <c r="G313" s="29">
        <v>0</v>
      </c>
      <c r="H313" s="29">
        <v>0</v>
      </c>
      <c r="I313" s="56">
        <v>800</v>
      </c>
      <c r="J313" s="56">
        <v>800</v>
      </c>
      <c r="K313" s="56">
        <v>800</v>
      </c>
    </row>
    <row r="314" spans="1:11" ht="15.75">
      <c r="A314" s="34">
        <v>41</v>
      </c>
      <c r="B314" s="2"/>
      <c r="C314" s="242">
        <v>633006</v>
      </c>
      <c r="D314" s="243" t="s">
        <v>189</v>
      </c>
      <c r="E314" s="56">
        <v>50</v>
      </c>
      <c r="F314" s="29">
        <v>0</v>
      </c>
      <c r="G314" s="29">
        <v>0</v>
      </c>
      <c r="H314" s="29">
        <v>0</v>
      </c>
      <c r="I314" s="56">
        <f t="shared" si="55"/>
        <v>50</v>
      </c>
      <c r="J314" s="56">
        <f t="shared" si="55"/>
        <v>50</v>
      </c>
      <c r="K314" s="56">
        <v>50</v>
      </c>
    </row>
    <row r="315" spans="1:11" ht="15.75">
      <c r="A315" s="34">
        <v>41</v>
      </c>
      <c r="B315" s="2"/>
      <c r="C315" s="242" t="s">
        <v>190</v>
      </c>
      <c r="D315" s="243" t="s">
        <v>191</v>
      </c>
      <c r="E315" s="56">
        <v>100</v>
      </c>
      <c r="F315" s="29">
        <v>0</v>
      </c>
      <c r="G315" s="29">
        <v>0</v>
      </c>
      <c r="H315" s="29">
        <v>0</v>
      </c>
      <c r="I315" s="56">
        <f t="shared" si="55"/>
        <v>100</v>
      </c>
      <c r="J315" s="56">
        <f t="shared" si="55"/>
        <v>100</v>
      </c>
      <c r="K315" s="56">
        <v>100</v>
      </c>
    </row>
    <row r="316" spans="1:11" ht="15.75">
      <c r="A316" s="149" t="s">
        <v>10</v>
      </c>
      <c r="B316" s="149" t="s">
        <v>0</v>
      </c>
      <c r="C316" s="149" t="s">
        <v>1</v>
      </c>
      <c r="D316" s="150" t="s">
        <v>2</v>
      </c>
      <c r="E316" s="127" t="s">
        <v>486</v>
      </c>
      <c r="F316" s="127" t="s">
        <v>72</v>
      </c>
      <c r="G316" s="127" t="s">
        <v>73</v>
      </c>
      <c r="H316" s="127" t="s">
        <v>74</v>
      </c>
      <c r="I316" s="128">
        <v>2014</v>
      </c>
      <c r="J316" s="127">
        <v>2015</v>
      </c>
      <c r="K316" s="127">
        <v>2016</v>
      </c>
    </row>
    <row r="317" spans="1:11" ht="15.75">
      <c r="A317" s="34"/>
      <c r="B317" s="2"/>
      <c r="C317" s="242">
        <v>633010</v>
      </c>
      <c r="D317" s="243" t="s">
        <v>311</v>
      </c>
      <c r="E317" s="56">
        <v>0</v>
      </c>
      <c r="F317" s="29">
        <v>0</v>
      </c>
      <c r="G317" s="29">
        <v>0</v>
      </c>
      <c r="H317" s="29">
        <v>0</v>
      </c>
      <c r="I317" s="56">
        <v>30</v>
      </c>
      <c r="J317" s="30">
        <v>30</v>
      </c>
      <c r="K317" s="30">
        <v>30</v>
      </c>
    </row>
    <row r="318" spans="1:11" ht="15.75">
      <c r="A318" s="219"/>
      <c r="B318" s="8"/>
      <c r="C318" s="247"/>
      <c r="D318" s="246" t="s">
        <v>312</v>
      </c>
      <c r="E318" s="173">
        <v>7550</v>
      </c>
      <c r="F318" s="93">
        <f>SUM(F309:F315)</f>
        <v>0</v>
      </c>
      <c r="G318" s="93">
        <f>SUM(G309:G315)</f>
        <v>0</v>
      </c>
      <c r="H318" s="93">
        <f>SUM(H309:H315)</f>
        <v>0</v>
      </c>
      <c r="I318" s="173">
        <v>7880</v>
      </c>
      <c r="J318" s="163">
        <v>7880</v>
      </c>
      <c r="K318" s="163">
        <v>7880</v>
      </c>
    </row>
    <row r="319" spans="1:11" ht="15.75">
      <c r="A319" s="34">
        <v>41</v>
      </c>
      <c r="B319" s="2"/>
      <c r="C319" s="242">
        <v>635005</v>
      </c>
      <c r="D319" s="243" t="s">
        <v>316</v>
      </c>
      <c r="E319" s="56">
        <v>500</v>
      </c>
      <c r="F319" s="29">
        <v>0</v>
      </c>
      <c r="G319" s="29">
        <v>0</v>
      </c>
      <c r="H319" s="29">
        <v>0</v>
      </c>
      <c r="I319" s="248">
        <f>SUM(E319:H319)</f>
        <v>500</v>
      </c>
      <c r="J319" s="30">
        <f>SUM(F319:I319)</f>
        <v>500</v>
      </c>
      <c r="K319" s="30">
        <v>500</v>
      </c>
    </row>
    <row r="320" spans="1:11" ht="15.75">
      <c r="A320" s="34"/>
      <c r="B320" s="2"/>
      <c r="C320" s="242" t="s">
        <v>244</v>
      </c>
      <c r="D320" s="243" t="s">
        <v>498</v>
      </c>
      <c r="E320" s="56">
        <v>6000</v>
      </c>
      <c r="F320" s="29"/>
      <c r="G320" s="29"/>
      <c r="H320" s="29"/>
      <c r="I320" s="248">
        <v>0</v>
      </c>
      <c r="J320" s="30">
        <v>0</v>
      </c>
      <c r="K320" s="30">
        <v>0</v>
      </c>
    </row>
    <row r="321" spans="1:11" ht="15.75">
      <c r="A321" s="34">
        <v>41</v>
      </c>
      <c r="B321" s="2"/>
      <c r="C321" s="242">
        <v>637004</v>
      </c>
      <c r="D321" s="243" t="s">
        <v>313</v>
      </c>
      <c r="E321" s="56">
        <v>8000</v>
      </c>
      <c r="F321" s="29">
        <v>0</v>
      </c>
      <c r="G321" s="29">
        <v>0</v>
      </c>
      <c r="H321" s="82">
        <v>0</v>
      </c>
      <c r="I321" s="56">
        <f>SUM(E321:H321)</f>
        <v>8000</v>
      </c>
      <c r="J321" s="56">
        <f>SUM(F321:I321)</f>
        <v>8000</v>
      </c>
      <c r="K321" s="30">
        <v>8000</v>
      </c>
    </row>
    <row r="322" spans="1:11" ht="15.75">
      <c r="A322" s="34">
        <v>41</v>
      </c>
      <c r="B322" s="2"/>
      <c r="C322" s="242" t="s">
        <v>202</v>
      </c>
      <c r="D322" s="243" t="s">
        <v>201</v>
      </c>
      <c r="E322" s="56">
        <v>100</v>
      </c>
      <c r="F322" s="29">
        <v>0</v>
      </c>
      <c r="G322" s="29">
        <v>0</v>
      </c>
      <c r="H322" s="29">
        <v>0</v>
      </c>
      <c r="I322" s="56">
        <v>200</v>
      </c>
      <c r="J322" s="56">
        <v>200</v>
      </c>
      <c r="K322" s="30">
        <v>200</v>
      </c>
    </row>
    <row r="323" spans="1:11" ht="15.75">
      <c r="A323" s="34">
        <v>41</v>
      </c>
      <c r="B323" s="2"/>
      <c r="C323" s="242">
        <v>637005</v>
      </c>
      <c r="D323" s="243" t="s">
        <v>314</v>
      </c>
      <c r="E323" s="56">
        <v>500</v>
      </c>
      <c r="F323" s="29">
        <v>0</v>
      </c>
      <c r="G323" s="29">
        <v>0</v>
      </c>
      <c r="H323" s="29">
        <v>0</v>
      </c>
      <c r="I323" s="56">
        <f t="shared" ref="I323:J324" si="56">SUM(E323:H323)</f>
        <v>500</v>
      </c>
      <c r="J323" s="56">
        <f t="shared" si="56"/>
        <v>500</v>
      </c>
      <c r="K323" s="56">
        <v>500</v>
      </c>
    </row>
    <row r="324" spans="1:11" ht="15.75">
      <c r="A324" s="34">
        <v>41</v>
      </c>
      <c r="B324" s="2"/>
      <c r="C324" s="242">
        <v>637014</v>
      </c>
      <c r="D324" s="243" t="s">
        <v>315</v>
      </c>
      <c r="E324" s="56">
        <v>150</v>
      </c>
      <c r="F324" s="29">
        <v>0</v>
      </c>
      <c r="G324" s="29">
        <v>0</v>
      </c>
      <c r="H324" s="29">
        <v>0</v>
      </c>
      <c r="I324" s="56">
        <f t="shared" si="56"/>
        <v>150</v>
      </c>
      <c r="J324" s="56">
        <f t="shared" si="56"/>
        <v>150</v>
      </c>
      <c r="K324" s="56">
        <v>150</v>
      </c>
    </row>
    <row r="325" spans="1:11" ht="15.75">
      <c r="A325" s="34">
        <v>41</v>
      </c>
      <c r="B325" s="2"/>
      <c r="C325" s="242">
        <v>637016</v>
      </c>
      <c r="D325" s="243" t="s">
        <v>206</v>
      </c>
      <c r="E325" s="56">
        <v>50</v>
      </c>
      <c r="F325" s="29">
        <v>0</v>
      </c>
      <c r="G325" s="29">
        <v>0</v>
      </c>
      <c r="H325" s="29">
        <v>0</v>
      </c>
      <c r="I325" s="30">
        <f>SUM(E325:H325)</f>
        <v>50</v>
      </c>
      <c r="J325" s="30">
        <f>SUM(F325:I325)</f>
        <v>50</v>
      </c>
      <c r="K325" s="56">
        <v>50</v>
      </c>
    </row>
    <row r="326" spans="1:11" ht="15.75">
      <c r="A326" s="159"/>
      <c r="B326" s="8"/>
      <c r="C326" s="247"/>
      <c r="D326" s="246" t="s">
        <v>436</v>
      </c>
      <c r="E326" s="173">
        <v>15300</v>
      </c>
      <c r="F326" s="93">
        <f>SUM(F321:F325)</f>
        <v>0</v>
      </c>
      <c r="G326" s="93">
        <f>SUM(G321:G325)</f>
        <v>0</v>
      </c>
      <c r="H326" s="93">
        <f>SUM(H321:H325)</f>
        <v>0</v>
      </c>
      <c r="I326" s="163">
        <v>9400</v>
      </c>
      <c r="J326" s="163">
        <v>9400</v>
      </c>
      <c r="K326" s="368">
        <v>9400</v>
      </c>
    </row>
    <row r="327" spans="1:11">
      <c r="A327" s="34">
        <v>41</v>
      </c>
      <c r="B327" s="29" t="s">
        <v>317</v>
      </c>
      <c r="C327" s="242" t="s">
        <v>318</v>
      </c>
      <c r="D327" s="243" t="s">
        <v>457</v>
      </c>
      <c r="E327" s="56">
        <v>1000</v>
      </c>
      <c r="F327" s="29">
        <v>0</v>
      </c>
      <c r="G327" s="29">
        <v>0</v>
      </c>
      <c r="H327" s="29">
        <v>0</v>
      </c>
      <c r="I327" s="56">
        <v>2000</v>
      </c>
      <c r="J327" s="30">
        <v>2000</v>
      </c>
      <c r="K327" s="30">
        <v>2000</v>
      </c>
    </row>
    <row r="328" spans="1:11" ht="15.75">
      <c r="A328" s="159"/>
      <c r="B328" s="8"/>
      <c r="C328" s="252"/>
      <c r="D328" s="251" t="s">
        <v>437</v>
      </c>
      <c r="E328" s="173">
        <f>SUM(E327)</f>
        <v>1000</v>
      </c>
      <c r="F328" s="93">
        <f t="shared" ref="F328:H328" si="57">SUM(F327)</f>
        <v>0</v>
      </c>
      <c r="G328" s="93">
        <f t="shared" si="57"/>
        <v>0</v>
      </c>
      <c r="H328" s="93">
        <f t="shared" si="57"/>
        <v>0</v>
      </c>
      <c r="I328" s="173">
        <f>SUM(I327)</f>
        <v>2000</v>
      </c>
      <c r="J328" s="390">
        <f>SUM(J327)</f>
        <v>2000</v>
      </c>
      <c r="K328" s="163">
        <v>2000</v>
      </c>
    </row>
    <row r="329" spans="1:11" ht="15.75">
      <c r="A329" s="195"/>
      <c r="B329" s="152"/>
      <c r="C329" s="253" t="s">
        <v>319</v>
      </c>
      <c r="D329" s="254" t="s">
        <v>320</v>
      </c>
      <c r="E329" s="239">
        <f t="shared" ref="E329:I329" si="58">SUM(E338,E345)</f>
        <v>9125</v>
      </c>
      <c r="F329" s="240">
        <f t="shared" si="58"/>
        <v>0</v>
      </c>
      <c r="G329" s="240">
        <f t="shared" si="58"/>
        <v>0</v>
      </c>
      <c r="H329" s="240">
        <f t="shared" si="58"/>
        <v>0</v>
      </c>
      <c r="I329" s="239">
        <f t="shared" si="58"/>
        <v>9435</v>
      </c>
      <c r="J329" s="393">
        <v>9435</v>
      </c>
      <c r="K329" s="393">
        <v>9435</v>
      </c>
    </row>
    <row r="330" spans="1:11" ht="15.75">
      <c r="A330" s="34">
        <v>41</v>
      </c>
      <c r="B330" s="2"/>
      <c r="C330" s="34">
        <v>611000</v>
      </c>
      <c r="D330" s="255" t="s">
        <v>171</v>
      </c>
      <c r="E330" s="56">
        <v>5800</v>
      </c>
      <c r="F330" s="29">
        <v>0</v>
      </c>
      <c r="G330" s="29">
        <v>0</v>
      </c>
      <c r="H330" s="29">
        <v>0</v>
      </c>
      <c r="I330" s="56">
        <v>5992</v>
      </c>
      <c r="J330" s="30">
        <v>5992</v>
      </c>
      <c r="K330" s="47">
        <v>5992</v>
      </c>
    </row>
    <row r="331" spans="1:11" ht="15.75">
      <c r="A331" s="34">
        <v>41</v>
      </c>
      <c r="B331" s="2"/>
      <c r="C331" s="34">
        <v>623000</v>
      </c>
      <c r="D331" s="255" t="s">
        <v>321</v>
      </c>
      <c r="E331" s="56">
        <v>580</v>
      </c>
      <c r="F331" s="29">
        <v>0</v>
      </c>
      <c r="G331" s="29">
        <v>0</v>
      </c>
      <c r="H331" s="29">
        <v>0</v>
      </c>
      <c r="I331" s="56">
        <v>599</v>
      </c>
      <c r="J331" s="30">
        <v>599</v>
      </c>
      <c r="K331" s="47">
        <v>599</v>
      </c>
    </row>
    <row r="332" spans="1:11" ht="15.75">
      <c r="A332" s="34">
        <v>41</v>
      </c>
      <c r="B332" s="2"/>
      <c r="C332" s="34">
        <v>625001</v>
      </c>
      <c r="D332" s="255" t="s">
        <v>172</v>
      </c>
      <c r="E332" s="56">
        <v>90</v>
      </c>
      <c r="F332" s="29">
        <v>0</v>
      </c>
      <c r="G332" s="29">
        <v>0</v>
      </c>
      <c r="H332" s="29">
        <v>0</v>
      </c>
      <c r="I332" s="56">
        <v>93</v>
      </c>
      <c r="J332" s="30">
        <v>93</v>
      </c>
      <c r="K332" s="47">
        <v>93</v>
      </c>
    </row>
    <row r="333" spans="1:11" ht="15.75">
      <c r="A333" s="34">
        <v>41</v>
      </c>
      <c r="B333" s="2"/>
      <c r="C333" s="34">
        <v>625002</v>
      </c>
      <c r="D333" s="255" t="s">
        <v>322</v>
      </c>
      <c r="E333" s="56">
        <v>810</v>
      </c>
      <c r="F333" s="29">
        <v>0</v>
      </c>
      <c r="G333" s="29">
        <v>0</v>
      </c>
      <c r="H333" s="29">
        <v>0</v>
      </c>
      <c r="I333" s="56">
        <v>837</v>
      </c>
      <c r="J333" s="30">
        <v>837</v>
      </c>
      <c r="K333" s="47">
        <v>837</v>
      </c>
    </row>
    <row r="334" spans="1:11" ht="15.75">
      <c r="A334" s="34">
        <v>41</v>
      </c>
      <c r="B334" s="2"/>
      <c r="C334" s="34">
        <v>625003</v>
      </c>
      <c r="D334" s="255" t="s">
        <v>323</v>
      </c>
      <c r="E334" s="56">
        <v>50</v>
      </c>
      <c r="F334" s="29">
        <v>0</v>
      </c>
      <c r="G334" s="29">
        <v>0</v>
      </c>
      <c r="H334" s="29">
        <v>0</v>
      </c>
      <c r="I334" s="56">
        <v>52</v>
      </c>
      <c r="J334" s="30">
        <v>52</v>
      </c>
      <c r="K334" s="47">
        <v>52</v>
      </c>
    </row>
    <row r="335" spans="1:11" ht="15.75">
      <c r="A335" s="34">
        <v>41</v>
      </c>
      <c r="B335" s="2"/>
      <c r="C335" s="34">
        <v>625004</v>
      </c>
      <c r="D335" s="255" t="s">
        <v>324</v>
      </c>
      <c r="E335" s="56">
        <v>180</v>
      </c>
      <c r="F335" s="29">
        <v>0</v>
      </c>
      <c r="G335" s="29">
        <v>0</v>
      </c>
      <c r="H335" s="29">
        <v>0</v>
      </c>
      <c r="I335" s="56">
        <v>186</v>
      </c>
      <c r="J335" s="30">
        <v>186</v>
      </c>
      <c r="K335" s="47">
        <v>186</v>
      </c>
    </row>
    <row r="336" spans="1:11" ht="15.75">
      <c r="A336" s="34">
        <v>41</v>
      </c>
      <c r="B336" s="2"/>
      <c r="C336" s="34">
        <v>625005</v>
      </c>
      <c r="D336" s="255" t="s">
        <v>325</v>
      </c>
      <c r="E336" s="56">
        <v>60</v>
      </c>
      <c r="F336" s="29">
        <v>0</v>
      </c>
      <c r="G336" s="29">
        <v>0</v>
      </c>
      <c r="H336" s="29">
        <v>0</v>
      </c>
      <c r="I336" s="56">
        <v>62</v>
      </c>
      <c r="J336" s="30">
        <v>62</v>
      </c>
      <c r="K336" s="47">
        <v>62</v>
      </c>
    </row>
    <row r="337" spans="1:11" ht="15.75">
      <c r="A337" s="34">
        <v>41</v>
      </c>
      <c r="B337" s="2"/>
      <c r="C337" s="34">
        <v>625007</v>
      </c>
      <c r="D337" s="255" t="s">
        <v>439</v>
      </c>
      <c r="E337" s="56">
        <v>280</v>
      </c>
      <c r="F337" s="29">
        <v>0</v>
      </c>
      <c r="G337" s="29">
        <v>0</v>
      </c>
      <c r="H337" s="29">
        <v>0</v>
      </c>
      <c r="I337" s="56">
        <v>289</v>
      </c>
      <c r="J337" s="30">
        <v>289</v>
      </c>
      <c r="K337" s="47">
        <v>289</v>
      </c>
    </row>
    <row r="338" spans="1:11" ht="15.75">
      <c r="A338" s="219"/>
      <c r="B338" s="8"/>
      <c r="C338" s="219"/>
      <c r="D338" s="256" t="s">
        <v>232</v>
      </c>
      <c r="E338" s="53">
        <f>SUM(E330:E337)</f>
        <v>7850</v>
      </c>
      <c r="F338" s="93">
        <f t="shared" ref="F338:G338" si="59">SUM(F330:F337)</f>
        <v>0</v>
      </c>
      <c r="G338" s="93">
        <f t="shared" si="59"/>
        <v>0</v>
      </c>
      <c r="H338" s="93">
        <v>0</v>
      </c>
      <c r="I338" s="53">
        <f>SUM(I330:I337)</f>
        <v>8110</v>
      </c>
      <c r="J338" s="54">
        <v>8110</v>
      </c>
      <c r="K338" s="54">
        <v>8110</v>
      </c>
    </row>
    <row r="339" spans="1:11" ht="15.75">
      <c r="A339" s="34">
        <v>41</v>
      </c>
      <c r="B339" s="2"/>
      <c r="C339" s="34" t="s">
        <v>185</v>
      </c>
      <c r="D339" s="255" t="s">
        <v>326</v>
      </c>
      <c r="E339" s="56">
        <v>5</v>
      </c>
      <c r="F339" s="29">
        <v>0</v>
      </c>
      <c r="G339" s="29">
        <v>0</v>
      </c>
      <c r="H339" s="29">
        <v>0</v>
      </c>
      <c r="I339" s="56">
        <f>SUM(E339:H339)</f>
        <v>5</v>
      </c>
      <c r="J339" s="56">
        <f>SUM(F339:I339)</f>
        <v>5</v>
      </c>
      <c r="K339" s="56">
        <v>5</v>
      </c>
    </row>
    <row r="340" spans="1:11" ht="15.75">
      <c r="A340" s="34">
        <v>41</v>
      </c>
      <c r="B340" s="2"/>
      <c r="C340" s="34">
        <v>633006</v>
      </c>
      <c r="D340" s="255" t="s">
        <v>327</v>
      </c>
      <c r="E340" s="56">
        <v>100</v>
      </c>
      <c r="F340" s="29">
        <v>0</v>
      </c>
      <c r="G340" s="29">
        <v>0</v>
      </c>
      <c r="H340" s="29">
        <v>0</v>
      </c>
      <c r="I340" s="56">
        <f t="shared" ref="I340:J344" si="60">SUM(E340:H340)</f>
        <v>100</v>
      </c>
      <c r="J340" s="56">
        <f t="shared" si="60"/>
        <v>100</v>
      </c>
      <c r="K340" s="56">
        <v>100</v>
      </c>
    </row>
    <row r="341" spans="1:11" ht="15.75">
      <c r="A341" s="34">
        <v>41</v>
      </c>
      <c r="B341" s="2"/>
      <c r="C341" s="34" t="s">
        <v>190</v>
      </c>
      <c r="D341" s="255" t="s">
        <v>191</v>
      </c>
      <c r="E341" s="56">
        <v>20</v>
      </c>
      <c r="F341" s="29">
        <v>0</v>
      </c>
      <c r="G341" s="29">
        <v>0</v>
      </c>
      <c r="H341" s="29">
        <v>0</v>
      </c>
      <c r="I341" s="56">
        <f t="shared" si="60"/>
        <v>20</v>
      </c>
      <c r="J341" s="56">
        <f t="shared" si="60"/>
        <v>20</v>
      </c>
      <c r="K341" s="56">
        <v>20</v>
      </c>
    </row>
    <row r="342" spans="1:11" ht="15.75">
      <c r="A342" s="34">
        <v>41</v>
      </c>
      <c r="B342" s="2"/>
      <c r="C342" s="34">
        <v>633009</v>
      </c>
      <c r="D342" s="255" t="s">
        <v>328</v>
      </c>
      <c r="E342" s="56">
        <v>1000</v>
      </c>
      <c r="F342" s="29">
        <v>0</v>
      </c>
      <c r="G342" s="29">
        <v>0</v>
      </c>
      <c r="H342" s="29">
        <v>0</v>
      </c>
      <c r="I342" s="56">
        <f t="shared" si="60"/>
        <v>1000</v>
      </c>
      <c r="J342" s="56">
        <f t="shared" si="60"/>
        <v>1000</v>
      </c>
      <c r="K342" s="56">
        <v>1000</v>
      </c>
    </row>
    <row r="343" spans="1:11" ht="15.75">
      <c r="A343" s="34">
        <v>41</v>
      </c>
      <c r="B343" s="2"/>
      <c r="C343" s="34">
        <v>637014</v>
      </c>
      <c r="D343" s="255" t="s">
        <v>315</v>
      </c>
      <c r="E343" s="56">
        <v>100</v>
      </c>
      <c r="F343" s="29">
        <v>0</v>
      </c>
      <c r="G343" s="29">
        <v>0</v>
      </c>
      <c r="H343" s="29">
        <v>0</v>
      </c>
      <c r="I343" s="56">
        <v>150</v>
      </c>
      <c r="J343" s="56">
        <f t="shared" si="60"/>
        <v>150</v>
      </c>
      <c r="K343" s="56">
        <v>150</v>
      </c>
    </row>
    <row r="344" spans="1:11" ht="15.75">
      <c r="A344" s="34">
        <v>41</v>
      </c>
      <c r="B344" s="2"/>
      <c r="C344" s="34">
        <v>637016</v>
      </c>
      <c r="D344" s="255" t="s">
        <v>206</v>
      </c>
      <c r="E344" s="56">
        <v>50</v>
      </c>
      <c r="F344" s="29">
        <v>0</v>
      </c>
      <c r="G344" s="29">
        <v>0</v>
      </c>
      <c r="H344" s="29">
        <v>0</v>
      </c>
      <c r="I344" s="56">
        <f t="shared" si="60"/>
        <v>50</v>
      </c>
      <c r="J344" s="56">
        <f t="shared" si="60"/>
        <v>50</v>
      </c>
      <c r="K344" s="56">
        <v>50</v>
      </c>
    </row>
    <row r="345" spans="1:11" ht="15.75">
      <c r="A345" s="219"/>
      <c r="B345" s="8"/>
      <c r="C345" s="159"/>
      <c r="D345" s="256" t="s">
        <v>440</v>
      </c>
      <c r="E345" s="173">
        <f t="shared" ref="E345:K345" si="61">SUM(E339:E344)</f>
        <v>1275</v>
      </c>
      <c r="F345" s="93">
        <f t="shared" si="61"/>
        <v>0</v>
      </c>
      <c r="G345" s="93">
        <f t="shared" si="61"/>
        <v>0</v>
      </c>
      <c r="H345" s="93">
        <f t="shared" si="61"/>
        <v>0</v>
      </c>
      <c r="I345" s="173">
        <f t="shared" si="61"/>
        <v>1325</v>
      </c>
      <c r="J345" s="173">
        <f t="shared" si="61"/>
        <v>1325</v>
      </c>
      <c r="K345" s="173">
        <f t="shared" si="61"/>
        <v>1325</v>
      </c>
    </row>
    <row r="346" spans="1:11" ht="15.75">
      <c r="A346" s="67"/>
      <c r="B346" s="250"/>
      <c r="C346" s="249"/>
      <c r="D346" s="330"/>
      <c r="E346" s="323"/>
      <c r="F346" s="333"/>
      <c r="G346" s="333"/>
      <c r="H346" s="333"/>
      <c r="I346" s="323"/>
      <c r="J346" s="86"/>
      <c r="K346" s="86"/>
    </row>
    <row r="347" spans="1:11" ht="15.75">
      <c r="A347" s="67"/>
      <c r="B347" s="250"/>
      <c r="C347" s="249"/>
      <c r="D347" s="330"/>
      <c r="E347" s="323"/>
      <c r="F347" s="333"/>
      <c r="G347" s="333"/>
      <c r="H347" s="333"/>
      <c r="I347" s="323"/>
      <c r="J347" s="86"/>
      <c r="K347" s="86"/>
    </row>
    <row r="348" spans="1:11" ht="15.75">
      <c r="A348" s="149" t="s">
        <v>10</v>
      </c>
      <c r="B348" s="149" t="s">
        <v>0</v>
      </c>
      <c r="C348" s="149" t="s">
        <v>1</v>
      </c>
      <c r="D348" s="150" t="s">
        <v>2</v>
      </c>
      <c r="E348" s="127" t="s">
        <v>486</v>
      </c>
      <c r="F348" s="127" t="s">
        <v>72</v>
      </c>
      <c r="G348" s="127" t="s">
        <v>73</v>
      </c>
      <c r="H348" s="127" t="s">
        <v>74</v>
      </c>
      <c r="I348" s="128">
        <v>2014</v>
      </c>
      <c r="J348" s="127">
        <v>2015</v>
      </c>
      <c r="K348" s="127">
        <v>2016</v>
      </c>
    </row>
    <row r="349" spans="1:11" ht="15.75">
      <c r="A349" s="307"/>
      <c r="B349" s="152"/>
      <c r="C349" s="253" t="s">
        <v>329</v>
      </c>
      <c r="D349" s="257" t="s">
        <v>330</v>
      </c>
      <c r="E349" s="239">
        <v>4140</v>
      </c>
      <c r="F349" s="240">
        <f>SUM(F353,F356)</f>
        <v>0</v>
      </c>
      <c r="G349" s="240">
        <f>SUM(G353,G356)</f>
        <v>0</v>
      </c>
      <c r="H349" s="240">
        <f>SUM(H353,H356)</f>
        <v>0</v>
      </c>
      <c r="I349" s="239">
        <f>SUM(I353,I356)</f>
        <v>9540</v>
      </c>
      <c r="J349" s="239">
        <f>SUM(J353,J356)</f>
        <v>3040</v>
      </c>
      <c r="K349" s="239">
        <v>3040</v>
      </c>
    </row>
    <row r="350" spans="1:11" ht="15.75">
      <c r="A350" s="34">
        <v>41</v>
      </c>
      <c r="B350" s="2"/>
      <c r="C350" s="34">
        <v>632001</v>
      </c>
      <c r="D350" s="255" t="s">
        <v>331</v>
      </c>
      <c r="E350" s="56">
        <v>300</v>
      </c>
      <c r="F350" s="29">
        <v>0</v>
      </c>
      <c r="G350" s="29">
        <v>0</v>
      </c>
      <c r="H350" s="29">
        <v>0</v>
      </c>
      <c r="I350" s="56">
        <v>800</v>
      </c>
      <c r="J350" s="56">
        <v>800</v>
      </c>
      <c r="K350" s="56">
        <v>800</v>
      </c>
    </row>
    <row r="351" spans="1:11" ht="15.75">
      <c r="A351" s="34">
        <v>41</v>
      </c>
      <c r="B351" s="2"/>
      <c r="C351" s="34">
        <v>632002</v>
      </c>
      <c r="D351" s="255" t="s">
        <v>332</v>
      </c>
      <c r="E351" s="56">
        <v>230</v>
      </c>
      <c r="F351" s="29">
        <v>0</v>
      </c>
      <c r="G351" s="29">
        <v>0</v>
      </c>
      <c r="H351" s="29">
        <v>0</v>
      </c>
      <c r="I351" s="56">
        <f t="shared" ref="I351:J352" si="62">SUM(E351:H351)</f>
        <v>230</v>
      </c>
      <c r="J351" s="56">
        <f t="shared" si="62"/>
        <v>230</v>
      </c>
      <c r="K351" s="56">
        <v>230</v>
      </c>
    </row>
    <row r="352" spans="1:11" ht="15.75">
      <c r="A352" s="34">
        <v>41</v>
      </c>
      <c r="B352" s="2"/>
      <c r="C352" s="34">
        <v>633006</v>
      </c>
      <c r="D352" s="255" t="s">
        <v>191</v>
      </c>
      <c r="E352" s="56">
        <v>10</v>
      </c>
      <c r="F352" s="29">
        <v>0</v>
      </c>
      <c r="G352" s="29">
        <v>0</v>
      </c>
      <c r="H352" s="29">
        <v>0</v>
      </c>
      <c r="I352" s="56">
        <f t="shared" si="62"/>
        <v>10</v>
      </c>
      <c r="J352" s="56">
        <f t="shared" si="62"/>
        <v>10</v>
      </c>
      <c r="K352" s="56">
        <v>10</v>
      </c>
    </row>
    <row r="353" spans="1:11" ht="15.75">
      <c r="A353" s="219"/>
      <c r="B353" s="8"/>
      <c r="C353" s="159"/>
      <c r="D353" s="256" t="s">
        <v>441</v>
      </c>
      <c r="E353" s="173">
        <f>SUM(E350:E352)</f>
        <v>540</v>
      </c>
      <c r="F353" s="93">
        <f t="shared" ref="F353:H353" si="63">SUM(F350:F352)</f>
        <v>0</v>
      </c>
      <c r="G353" s="93">
        <f t="shared" si="63"/>
        <v>0</v>
      </c>
      <c r="H353" s="93">
        <f t="shared" si="63"/>
        <v>0</v>
      </c>
      <c r="I353" s="173">
        <f>SUM(I350:I352)</f>
        <v>1040</v>
      </c>
      <c r="J353" s="54">
        <f>SUM(J350:J352)</f>
        <v>1040</v>
      </c>
      <c r="K353" s="54">
        <v>1040</v>
      </c>
    </row>
    <row r="354" spans="1:11" ht="15.75">
      <c r="A354" s="34">
        <v>41</v>
      </c>
      <c r="B354" s="2"/>
      <c r="C354" s="34">
        <v>635006</v>
      </c>
      <c r="D354" s="255" t="s">
        <v>333</v>
      </c>
      <c r="E354" s="56">
        <v>600</v>
      </c>
      <c r="F354" s="29">
        <v>0</v>
      </c>
      <c r="G354" s="29">
        <v>0</v>
      </c>
      <c r="H354" s="29">
        <v>0</v>
      </c>
      <c r="I354" s="56">
        <v>3500</v>
      </c>
      <c r="J354" s="30">
        <v>1000</v>
      </c>
      <c r="K354" s="30">
        <v>1000</v>
      </c>
    </row>
    <row r="355" spans="1:11" ht="15.75">
      <c r="A355" s="34"/>
      <c r="B355" s="2"/>
      <c r="C355" s="34" t="s">
        <v>244</v>
      </c>
      <c r="D355" s="255" t="s">
        <v>458</v>
      </c>
      <c r="E355" s="56">
        <v>3000</v>
      </c>
      <c r="F355" s="29"/>
      <c r="G355" s="29"/>
      <c r="H355" s="29"/>
      <c r="I355" s="56">
        <v>5000</v>
      </c>
      <c r="J355" s="30">
        <v>1000</v>
      </c>
      <c r="K355" s="30">
        <v>1000</v>
      </c>
    </row>
    <row r="356" spans="1:11" ht="15.75">
      <c r="A356" s="159"/>
      <c r="B356" s="8"/>
      <c r="C356" s="159"/>
      <c r="D356" s="258" t="s">
        <v>214</v>
      </c>
      <c r="E356" s="173">
        <f t="shared" ref="E356:J356" si="64">SUM(E354:E355)</f>
        <v>3600</v>
      </c>
      <c r="F356" s="93">
        <f t="shared" si="64"/>
        <v>0</v>
      </c>
      <c r="G356" s="93">
        <f t="shared" si="64"/>
        <v>0</v>
      </c>
      <c r="H356" s="93">
        <f t="shared" si="64"/>
        <v>0</v>
      </c>
      <c r="I356" s="173">
        <f t="shared" si="64"/>
        <v>8500</v>
      </c>
      <c r="J356" s="54">
        <f t="shared" si="64"/>
        <v>2000</v>
      </c>
      <c r="K356" s="54">
        <v>2000</v>
      </c>
    </row>
    <row r="357" spans="1:11" ht="15.75">
      <c r="A357" s="195"/>
      <c r="B357" s="152"/>
      <c r="C357" s="253" t="s">
        <v>334</v>
      </c>
      <c r="D357" s="254" t="s">
        <v>335</v>
      </c>
      <c r="E357" s="239">
        <v>44000</v>
      </c>
      <c r="F357" s="240">
        <f>SUM(F358:F359)</f>
        <v>0</v>
      </c>
      <c r="G357" s="240">
        <f>SUM(G358:G359)</f>
        <v>0</v>
      </c>
      <c r="H357" s="240">
        <f>SUM(H358:H359)</f>
        <v>0</v>
      </c>
      <c r="I357" s="239">
        <v>44000</v>
      </c>
      <c r="J357" s="241">
        <v>0</v>
      </c>
      <c r="K357" s="241">
        <v>0</v>
      </c>
    </row>
    <row r="358" spans="1:11" ht="15.75">
      <c r="A358" s="34" t="s">
        <v>57</v>
      </c>
      <c r="B358" s="2"/>
      <c r="C358" s="34" t="s">
        <v>202</v>
      </c>
      <c r="D358" s="243" t="s">
        <v>336</v>
      </c>
      <c r="E358" s="56">
        <v>44000</v>
      </c>
      <c r="F358" s="29">
        <v>0</v>
      </c>
      <c r="G358" s="29">
        <v>0</v>
      </c>
      <c r="H358" s="82">
        <v>0</v>
      </c>
      <c r="I358" s="56">
        <v>44000</v>
      </c>
      <c r="J358" s="82">
        <v>0</v>
      </c>
      <c r="K358" s="87">
        <v>0</v>
      </c>
    </row>
    <row r="359" spans="1:11" ht="15.75">
      <c r="A359" s="167"/>
      <c r="B359" s="2"/>
      <c r="C359" s="34"/>
      <c r="D359" s="60" t="s">
        <v>444</v>
      </c>
      <c r="E359" s="56"/>
      <c r="F359" s="25"/>
      <c r="G359" s="82"/>
      <c r="H359" s="25"/>
      <c r="I359" s="259"/>
      <c r="J359" s="230"/>
      <c r="K359" s="87"/>
    </row>
    <row r="360" spans="1:11" ht="15.75">
      <c r="A360" s="190">
        <v>9</v>
      </c>
      <c r="B360" s="191"/>
      <c r="C360" s="191"/>
      <c r="D360" s="260" t="s">
        <v>337</v>
      </c>
      <c r="E360" s="235">
        <f>SUM(E361,E392)</f>
        <v>66811</v>
      </c>
      <c r="F360" s="332">
        <f>SUM(F361,F392)</f>
        <v>0</v>
      </c>
      <c r="G360" s="332">
        <v>0</v>
      </c>
      <c r="H360" s="332">
        <f>SUM(H361,H392)</f>
        <v>0</v>
      </c>
      <c r="I360" s="235">
        <v>193738</v>
      </c>
      <c r="J360" s="397">
        <v>53738</v>
      </c>
      <c r="K360" s="398">
        <v>53738</v>
      </c>
    </row>
    <row r="361" spans="1:11" ht="15.75">
      <c r="A361" s="195"/>
      <c r="B361" s="152"/>
      <c r="C361" s="253" t="s">
        <v>338</v>
      </c>
      <c r="D361" s="254" t="s">
        <v>339</v>
      </c>
      <c r="E361" s="239">
        <v>65811</v>
      </c>
      <c r="F361" s="240">
        <v>0</v>
      </c>
      <c r="G361" s="240">
        <v>0</v>
      </c>
      <c r="H361" s="240">
        <v>0</v>
      </c>
      <c r="I361" s="261">
        <v>52738</v>
      </c>
      <c r="J361" s="395">
        <v>52738</v>
      </c>
      <c r="K361" s="392">
        <v>52738</v>
      </c>
    </row>
    <row r="362" spans="1:11" ht="15.75">
      <c r="A362" s="34">
        <v>41</v>
      </c>
      <c r="B362" s="2"/>
      <c r="C362" s="34">
        <v>611000</v>
      </c>
      <c r="D362" s="255" t="s">
        <v>303</v>
      </c>
      <c r="E362" s="56">
        <v>34733</v>
      </c>
      <c r="F362" s="29">
        <v>0</v>
      </c>
      <c r="G362" s="29">
        <v>0</v>
      </c>
      <c r="H362" s="29">
        <v>0</v>
      </c>
      <c r="I362" s="56">
        <v>26770</v>
      </c>
      <c r="J362" s="56">
        <f>SUM(F362:I362)</f>
        <v>26770</v>
      </c>
      <c r="K362" s="56">
        <v>26770</v>
      </c>
    </row>
    <row r="363" spans="1:11" ht="15.75">
      <c r="A363" s="34">
        <v>41</v>
      </c>
      <c r="B363" s="2"/>
      <c r="C363" s="34">
        <v>621000</v>
      </c>
      <c r="D363" s="255" t="s">
        <v>340</v>
      </c>
      <c r="E363" s="56">
        <v>1546</v>
      </c>
      <c r="F363" s="29">
        <v>0</v>
      </c>
      <c r="G363" s="29">
        <v>0</v>
      </c>
      <c r="H363" s="29">
        <v>0</v>
      </c>
      <c r="I363" s="56">
        <v>1077</v>
      </c>
      <c r="J363" s="56">
        <f t="shared" ref="J363:J371" si="65">SUM(F363:I363)</f>
        <v>1077</v>
      </c>
      <c r="K363" s="56">
        <v>1077</v>
      </c>
    </row>
    <row r="364" spans="1:11" ht="15.75">
      <c r="A364" s="34">
        <v>41</v>
      </c>
      <c r="B364" s="2"/>
      <c r="C364" s="34">
        <v>623000</v>
      </c>
      <c r="D364" s="255" t="s">
        <v>341</v>
      </c>
      <c r="E364" s="56">
        <v>1533</v>
      </c>
      <c r="F364" s="29">
        <v>0</v>
      </c>
      <c r="G364" s="29">
        <v>0</v>
      </c>
      <c r="H364" s="29">
        <v>0</v>
      </c>
      <c r="I364" s="56">
        <v>1600</v>
      </c>
      <c r="J364" s="56">
        <f t="shared" si="65"/>
        <v>1600</v>
      </c>
      <c r="K364" s="56">
        <v>1600</v>
      </c>
    </row>
    <row r="365" spans="1:11" ht="15.75">
      <c r="A365" s="34">
        <v>41</v>
      </c>
      <c r="B365" s="2"/>
      <c r="C365" s="34">
        <v>625001</v>
      </c>
      <c r="D365" s="255" t="s">
        <v>305</v>
      </c>
      <c r="E365" s="56">
        <v>493</v>
      </c>
      <c r="F365" s="29">
        <v>0</v>
      </c>
      <c r="G365" s="29">
        <v>0</v>
      </c>
      <c r="H365" s="29">
        <v>0</v>
      </c>
      <c r="I365" s="56">
        <v>504</v>
      </c>
      <c r="J365" s="56">
        <f t="shared" si="65"/>
        <v>504</v>
      </c>
      <c r="K365" s="56">
        <v>504</v>
      </c>
    </row>
    <row r="366" spans="1:11" ht="15.75">
      <c r="A366" s="34">
        <v>41</v>
      </c>
      <c r="B366" s="2"/>
      <c r="C366" s="34">
        <v>625002</v>
      </c>
      <c r="D366" s="255" t="s">
        <v>342</v>
      </c>
      <c r="E366" s="56">
        <v>4866</v>
      </c>
      <c r="F366" s="29">
        <v>0</v>
      </c>
      <c r="G366" s="29">
        <v>0</v>
      </c>
      <c r="H366" s="29">
        <v>0</v>
      </c>
      <c r="I366" s="56">
        <v>4008</v>
      </c>
      <c r="J366" s="56">
        <f t="shared" si="65"/>
        <v>4008</v>
      </c>
      <c r="K366" s="56">
        <v>4008</v>
      </c>
    </row>
    <row r="367" spans="1:11" ht="15.75">
      <c r="A367" s="34">
        <v>41</v>
      </c>
      <c r="B367" s="2"/>
      <c r="C367" s="34">
        <v>625003</v>
      </c>
      <c r="D367" s="255" t="s">
        <v>343</v>
      </c>
      <c r="E367" s="56">
        <v>280</v>
      </c>
      <c r="F367" s="29">
        <v>0</v>
      </c>
      <c r="G367" s="29">
        <v>0</v>
      </c>
      <c r="H367" s="29">
        <v>0</v>
      </c>
      <c r="I367" s="56">
        <v>286</v>
      </c>
      <c r="J367" s="56">
        <f t="shared" si="65"/>
        <v>286</v>
      </c>
      <c r="K367" s="56">
        <v>286</v>
      </c>
    </row>
    <row r="368" spans="1:11" ht="15.75">
      <c r="A368" s="34">
        <v>41</v>
      </c>
      <c r="B368" s="2"/>
      <c r="C368" s="34">
        <v>625004</v>
      </c>
      <c r="D368" s="255" t="s">
        <v>344</v>
      </c>
      <c r="E368" s="56">
        <v>1053</v>
      </c>
      <c r="F368" s="29">
        <v>0</v>
      </c>
      <c r="G368" s="29">
        <v>0</v>
      </c>
      <c r="H368" s="29">
        <v>0</v>
      </c>
      <c r="I368" s="56">
        <v>1023</v>
      </c>
      <c r="J368" s="56">
        <f t="shared" si="65"/>
        <v>1023</v>
      </c>
      <c r="K368" s="56">
        <v>1023</v>
      </c>
    </row>
    <row r="369" spans="1:11" ht="15.75">
      <c r="A369" s="34">
        <v>41</v>
      </c>
      <c r="B369" s="2"/>
      <c r="C369" s="34">
        <v>625005</v>
      </c>
      <c r="D369" s="255" t="s">
        <v>345</v>
      </c>
      <c r="E369" s="56">
        <v>266</v>
      </c>
      <c r="F369" s="29">
        <v>0</v>
      </c>
      <c r="G369" s="29">
        <v>0</v>
      </c>
      <c r="H369" s="29">
        <v>0</v>
      </c>
      <c r="I369" s="56">
        <v>268</v>
      </c>
      <c r="J369" s="56">
        <f t="shared" si="65"/>
        <v>268</v>
      </c>
      <c r="K369" s="56">
        <v>268</v>
      </c>
    </row>
    <row r="370" spans="1:11" ht="15.75">
      <c r="A370" s="34">
        <v>41</v>
      </c>
      <c r="B370" s="2"/>
      <c r="C370" s="34">
        <v>625007</v>
      </c>
      <c r="D370" s="255" t="s">
        <v>445</v>
      </c>
      <c r="E370" s="56">
        <v>1653</v>
      </c>
      <c r="F370" s="29">
        <v>0</v>
      </c>
      <c r="G370" s="29">
        <v>0</v>
      </c>
      <c r="H370" s="29">
        <v>0</v>
      </c>
      <c r="I370" s="56">
        <v>1537</v>
      </c>
      <c r="J370" s="56">
        <f t="shared" si="65"/>
        <v>1537</v>
      </c>
      <c r="K370" s="56">
        <v>1537</v>
      </c>
    </row>
    <row r="371" spans="1:11" ht="15.75">
      <c r="A371" s="34">
        <v>41</v>
      </c>
      <c r="B371" s="2"/>
      <c r="C371" s="34">
        <v>627000</v>
      </c>
      <c r="D371" s="255" t="s">
        <v>346</v>
      </c>
      <c r="E371" s="56">
        <v>373</v>
      </c>
      <c r="F371" s="29">
        <v>0</v>
      </c>
      <c r="G371" s="29">
        <v>0</v>
      </c>
      <c r="H371" s="29">
        <v>0</v>
      </c>
      <c r="I371" s="56">
        <v>400</v>
      </c>
      <c r="J371" s="56">
        <f t="shared" si="65"/>
        <v>400</v>
      </c>
      <c r="K371" s="56">
        <v>400</v>
      </c>
    </row>
    <row r="372" spans="1:11" ht="15.75">
      <c r="A372" s="219"/>
      <c r="B372" s="8"/>
      <c r="C372" s="159"/>
      <c r="D372" s="256" t="s">
        <v>232</v>
      </c>
      <c r="E372" s="53">
        <f>SUM(E362:E371)</f>
        <v>46796</v>
      </c>
      <c r="F372" s="93">
        <f>SUM(F362:F371)</f>
        <v>0</v>
      </c>
      <c r="G372" s="93">
        <f>SUM(G362:G371)</f>
        <v>0</v>
      </c>
      <c r="H372" s="93">
        <f>SUM(H362:H371)</f>
        <v>0</v>
      </c>
      <c r="I372" s="53">
        <f>SUM(I362:I371)</f>
        <v>37473</v>
      </c>
      <c r="J372" s="54">
        <v>37473</v>
      </c>
      <c r="K372" s="54">
        <v>37473</v>
      </c>
    </row>
    <row r="373" spans="1:11">
      <c r="A373" s="67">
        <v>41</v>
      </c>
      <c r="B373" s="39"/>
      <c r="C373" s="67">
        <v>631001</v>
      </c>
      <c r="D373" s="214" t="s">
        <v>499</v>
      </c>
      <c r="E373" s="115">
        <v>25</v>
      </c>
      <c r="F373" s="394"/>
      <c r="G373" s="394"/>
      <c r="H373" s="394"/>
      <c r="I373" s="115">
        <v>0</v>
      </c>
      <c r="J373" s="47">
        <v>0</v>
      </c>
      <c r="K373" s="115">
        <v>0</v>
      </c>
    </row>
    <row r="374" spans="1:11" ht="15.75">
      <c r="A374" s="34">
        <v>41</v>
      </c>
      <c r="B374" s="2"/>
      <c r="C374" s="34">
        <v>632001</v>
      </c>
      <c r="D374" s="255" t="s">
        <v>223</v>
      </c>
      <c r="E374" s="56">
        <v>2500</v>
      </c>
      <c r="F374" s="29">
        <v>0</v>
      </c>
      <c r="G374" s="29">
        <v>0</v>
      </c>
      <c r="H374" s="29">
        <v>0</v>
      </c>
      <c r="I374" s="56">
        <f>SUM(E374:H374)</f>
        <v>2500</v>
      </c>
      <c r="J374" s="30">
        <v>2500</v>
      </c>
      <c r="K374" s="56">
        <v>2500</v>
      </c>
    </row>
    <row r="375" spans="1:11" ht="15.75">
      <c r="A375" s="34">
        <v>41</v>
      </c>
      <c r="B375" s="2"/>
      <c r="C375" s="34" t="s">
        <v>181</v>
      </c>
      <c r="D375" s="255" t="s">
        <v>182</v>
      </c>
      <c r="E375" s="56">
        <v>8000</v>
      </c>
      <c r="F375" s="29">
        <v>0</v>
      </c>
      <c r="G375" s="29">
        <v>0</v>
      </c>
      <c r="H375" s="29">
        <v>0</v>
      </c>
      <c r="I375" s="56">
        <f t="shared" ref="I375:J382" si="66">SUM(E375:H375)</f>
        <v>8000</v>
      </c>
      <c r="J375" s="30">
        <v>8000</v>
      </c>
      <c r="K375" s="56">
        <v>8000</v>
      </c>
    </row>
    <row r="376" spans="1:11" ht="15.75">
      <c r="A376" s="34">
        <v>41</v>
      </c>
      <c r="B376" s="2"/>
      <c r="C376" s="34">
        <v>632002</v>
      </c>
      <c r="D376" s="255" t="s">
        <v>183</v>
      </c>
      <c r="E376" s="56">
        <v>600</v>
      </c>
      <c r="F376" s="29">
        <v>0</v>
      </c>
      <c r="G376" s="29">
        <v>0</v>
      </c>
      <c r="H376" s="29">
        <v>0</v>
      </c>
      <c r="I376" s="56">
        <f t="shared" si="66"/>
        <v>600</v>
      </c>
      <c r="J376" s="30">
        <v>600</v>
      </c>
      <c r="K376" s="56">
        <v>600</v>
      </c>
    </row>
    <row r="377" spans="1:11" ht="15.75">
      <c r="A377" s="34">
        <v>41</v>
      </c>
      <c r="B377" s="2"/>
      <c r="C377" s="34">
        <v>632003</v>
      </c>
      <c r="D377" s="255" t="s">
        <v>347</v>
      </c>
      <c r="E377" s="56">
        <v>300</v>
      </c>
      <c r="F377" s="29">
        <v>0</v>
      </c>
      <c r="G377" s="29">
        <v>0</v>
      </c>
      <c r="H377" s="29">
        <v>0</v>
      </c>
      <c r="I377" s="56">
        <f t="shared" si="66"/>
        <v>300</v>
      </c>
      <c r="J377" s="30">
        <v>300</v>
      </c>
      <c r="K377" s="56">
        <v>300</v>
      </c>
    </row>
    <row r="378" spans="1:11" ht="15.75">
      <c r="A378" s="34">
        <v>41</v>
      </c>
      <c r="B378" s="2"/>
      <c r="C378" s="34">
        <v>633006</v>
      </c>
      <c r="D378" s="255" t="s">
        <v>327</v>
      </c>
      <c r="E378" s="56">
        <v>50</v>
      </c>
      <c r="F378" s="29">
        <v>0</v>
      </c>
      <c r="G378" s="29">
        <v>0</v>
      </c>
      <c r="H378" s="29">
        <v>0</v>
      </c>
      <c r="I378" s="56">
        <v>100</v>
      </c>
      <c r="J378" s="30">
        <v>100</v>
      </c>
      <c r="K378" s="56">
        <v>100</v>
      </c>
    </row>
    <row r="379" spans="1:11" ht="15.75">
      <c r="A379" s="34"/>
      <c r="B379" s="2"/>
      <c r="C379" s="34"/>
      <c r="D379" s="255"/>
      <c r="E379" s="56"/>
      <c r="F379" s="29"/>
      <c r="G379" s="29"/>
      <c r="H379" s="29"/>
      <c r="I379" s="56"/>
      <c r="J379" s="29"/>
      <c r="K379" s="87"/>
    </row>
    <row r="380" spans="1:11" ht="15.75">
      <c r="A380" s="149" t="s">
        <v>10</v>
      </c>
      <c r="B380" s="149" t="s">
        <v>0</v>
      </c>
      <c r="C380" s="149" t="s">
        <v>1</v>
      </c>
      <c r="D380" s="150" t="s">
        <v>2</v>
      </c>
      <c r="E380" s="127" t="s">
        <v>486</v>
      </c>
      <c r="F380" s="127" t="s">
        <v>72</v>
      </c>
      <c r="G380" s="127" t="s">
        <v>73</v>
      </c>
      <c r="H380" s="127" t="s">
        <v>74</v>
      </c>
      <c r="I380" s="128">
        <v>2014</v>
      </c>
      <c r="J380" s="127">
        <v>2015</v>
      </c>
      <c r="K380" s="127">
        <v>2016</v>
      </c>
    </row>
    <row r="381" spans="1:11" ht="15.75">
      <c r="A381" s="34">
        <v>41</v>
      </c>
      <c r="B381" s="2"/>
      <c r="C381" s="34" t="s">
        <v>190</v>
      </c>
      <c r="D381" s="255" t="s">
        <v>191</v>
      </c>
      <c r="E381" s="56">
        <v>100</v>
      </c>
      <c r="F381" s="29">
        <v>0</v>
      </c>
      <c r="G381" s="29">
        <v>0</v>
      </c>
      <c r="H381" s="29">
        <v>0</v>
      </c>
      <c r="I381" s="56">
        <f t="shared" si="66"/>
        <v>100</v>
      </c>
      <c r="J381" s="56">
        <f t="shared" si="66"/>
        <v>100</v>
      </c>
      <c r="K381" s="56">
        <v>100</v>
      </c>
    </row>
    <row r="382" spans="1:11" ht="15.75">
      <c r="A382" s="34">
        <v>41</v>
      </c>
      <c r="B382" s="2"/>
      <c r="C382" s="34" t="s">
        <v>192</v>
      </c>
      <c r="D382" s="255" t="s">
        <v>193</v>
      </c>
      <c r="E382" s="56">
        <v>50</v>
      </c>
      <c r="F382" s="29">
        <v>0</v>
      </c>
      <c r="G382" s="29">
        <v>0</v>
      </c>
      <c r="H382" s="29">
        <v>0</v>
      </c>
      <c r="I382" s="56">
        <f t="shared" si="66"/>
        <v>50</v>
      </c>
      <c r="J382" s="56">
        <f t="shared" si="66"/>
        <v>50</v>
      </c>
      <c r="K382" s="56">
        <v>50</v>
      </c>
    </row>
    <row r="383" spans="1:11" ht="15.75">
      <c r="A383" s="34">
        <v>41</v>
      </c>
      <c r="B383" s="2"/>
      <c r="C383" s="34">
        <v>633009</v>
      </c>
      <c r="D383" s="255" t="s">
        <v>348</v>
      </c>
      <c r="E383" s="56">
        <v>800</v>
      </c>
      <c r="F383" s="29">
        <v>0</v>
      </c>
      <c r="G383" s="29">
        <v>0</v>
      </c>
      <c r="H383" s="29">
        <v>0</v>
      </c>
      <c r="I383" s="56">
        <v>1025</v>
      </c>
      <c r="J383" s="56">
        <v>1025</v>
      </c>
      <c r="K383" s="56">
        <v>1025</v>
      </c>
    </row>
    <row r="384" spans="1:11" ht="15.75">
      <c r="A384" s="159"/>
      <c r="B384" s="8"/>
      <c r="C384" s="159"/>
      <c r="D384" s="256" t="s">
        <v>199</v>
      </c>
      <c r="E384" s="53">
        <v>12425</v>
      </c>
      <c r="F384" s="93">
        <f>SUM(F374:F383)</f>
        <v>0</v>
      </c>
      <c r="G384" s="93">
        <f>SUM(G374:G383)</f>
        <v>0</v>
      </c>
      <c r="H384" s="93">
        <f>SUM(H374:H383)</f>
        <v>0</v>
      </c>
      <c r="I384" s="53">
        <v>12675</v>
      </c>
      <c r="J384" s="53">
        <v>12675</v>
      </c>
      <c r="K384" s="53">
        <v>12675</v>
      </c>
    </row>
    <row r="385" spans="1:12">
      <c r="A385" s="34">
        <v>41</v>
      </c>
      <c r="B385" s="29"/>
      <c r="C385" s="34">
        <v>635006</v>
      </c>
      <c r="D385" s="255" t="s">
        <v>442</v>
      </c>
      <c r="E385" s="56">
        <v>5000</v>
      </c>
      <c r="F385" s="29">
        <v>0</v>
      </c>
      <c r="G385" s="82">
        <v>0</v>
      </c>
      <c r="H385" s="29">
        <v>0</v>
      </c>
      <c r="I385" s="56">
        <v>1000</v>
      </c>
      <c r="J385" s="56">
        <v>1000</v>
      </c>
      <c r="K385" s="56">
        <v>1000</v>
      </c>
    </row>
    <row r="386" spans="1:12" ht="15.75">
      <c r="A386" s="159"/>
      <c r="B386" s="8"/>
      <c r="C386" s="159"/>
      <c r="D386" s="256" t="s">
        <v>214</v>
      </c>
      <c r="E386" s="53">
        <f>SUM(E385)</f>
        <v>5000</v>
      </c>
      <c r="F386" s="93">
        <f t="shared" ref="F386:I386" si="67">SUM(F385)</f>
        <v>0</v>
      </c>
      <c r="G386" s="93">
        <f t="shared" si="67"/>
        <v>0</v>
      </c>
      <c r="H386" s="93">
        <f t="shared" si="67"/>
        <v>0</v>
      </c>
      <c r="I386" s="53">
        <f t="shared" si="67"/>
        <v>1000</v>
      </c>
      <c r="J386" s="53">
        <f t="shared" ref="J386:K386" si="68">SUM(J385)</f>
        <v>1000</v>
      </c>
      <c r="K386" s="53">
        <f t="shared" si="68"/>
        <v>1000</v>
      </c>
    </row>
    <row r="387" spans="1:12">
      <c r="A387" s="72">
        <v>41</v>
      </c>
      <c r="B387" s="27"/>
      <c r="C387" s="72">
        <v>637014</v>
      </c>
      <c r="D387" s="262" t="s">
        <v>289</v>
      </c>
      <c r="E387" s="263">
        <v>1200</v>
      </c>
      <c r="F387" s="29">
        <v>0</v>
      </c>
      <c r="G387" s="29">
        <v>0</v>
      </c>
      <c r="H387" s="29">
        <v>0</v>
      </c>
      <c r="I387" s="263">
        <f>SUM(E387:H387)</f>
        <v>1200</v>
      </c>
      <c r="J387" s="263">
        <f>SUM(F387:I387)</f>
        <v>1200</v>
      </c>
      <c r="K387" s="263">
        <v>1200</v>
      </c>
    </row>
    <row r="388" spans="1:12">
      <c r="A388" s="72">
        <v>41</v>
      </c>
      <c r="B388" s="29"/>
      <c r="C388" s="34">
        <v>637015</v>
      </c>
      <c r="D388" s="255" t="s">
        <v>349</v>
      </c>
      <c r="E388" s="56">
        <v>175</v>
      </c>
      <c r="F388" s="29">
        <v>0</v>
      </c>
      <c r="G388" s="29">
        <v>0</v>
      </c>
      <c r="H388" s="29">
        <v>0</v>
      </c>
      <c r="I388" s="263">
        <f t="shared" ref="I388:J390" si="69">SUM(E388:H388)</f>
        <v>175</v>
      </c>
      <c r="J388" s="263">
        <f t="shared" si="69"/>
        <v>175</v>
      </c>
      <c r="K388" s="263">
        <v>175</v>
      </c>
    </row>
    <row r="389" spans="1:12">
      <c r="A389" s="72">
        <v>41</v>
      </c>
      <c r="B389" s="29"/>
      <c r="C389" s="34" t="s">
        <v>350</v>
      </c>
      <c r="D389" s="255" t="s">
        <v>351</v>
      </c>
      <c r="E389" s="56">
        <v>35</v>
      </c>
      <c r="F389" s="29">
        <v>0</v>
      </c>
      <c r="G389" s="29">
        <v>0</v>
      </c>
      <c r="H389" s="29">
        <v>0</v>
      </c>
      <c r="I389" s="263">
        <f t="shared" si="69"/>
        <v>35</v>
      </c>
      <c r="J389" s="263">
        <f t="shared" si="69"/>
        <v>35</v>
      </c>
      <c r="K389" s="263">
        <v>35</v>
      </c>
    </row>
    <row r="390" spans="1:12">
      <c r="A390" s="72">
        <v>41</v>
      </c>
      <c r="B390" s="29"/>
      <c r="C390" s="34">
        <v>637016</v>
      </c>
      <c r="D390" s="255" t="s">
        <v>352</v>
      </c>
      <c r="E390" s="56">
        <v>180</v>
      </c>
      <c r="F390" s="29">
        <v>0</v>
      </c>
      <c r="G390" s="29">
        <v>0</v>
      </c>
      <c r="H390" s="29">
        <v>0</v>
      </c>
      <c r="I390" s="263">
        <f t="shared" si="69"/>
        <v>180</v>
      </c>
      <c r="J390" s="263">
        <f t="shared" si="69"/>
        <v>180</v>
      </c>
      <c r="K390" s="263">
        <v>180</v>
      </c>
    </row>
    <row r="391" spans="1:12" ht="15.75">
      <c r="A391" s="159"/>
      <c r="B391" s="8"/>
      <c r="C391" s="159"/>
      <c r="D391" s="256" t="s">
        <v>209</v>
      </c>
      <c r="E391" s="53">
        <v>1590</v>
      </c>
      <c r="F391" s="93">
        <f t="shared" ref="F391:H391" si="70">SUM(F386:F390)</f>
        <v>0</v>
      </c>
      <c r="G391" s="93">
        <f t="shared" si="70"/>
        <v>0</v>
      </c>
      <c r="H391" s="93">
        <f t="shared" si="70"/>
        <v>0</v>
      </c>
      <c r="I391" s="53">
        <v>1590</v>
      </c>
      <c r="J391" s="53">
        <v>1590</v>
      </c>
      <c r="K391" s="53">
        <v>1590</v>
      </c>
    </row>
    <row r="392" spans="1:12" ht="15.75">
      <c r="A392" s="195"/>
      <c r="B392" s="152"/>
      <c r="C392" s="253" t="s">
        <v>353</v>
      </c>
      <c r="D392" s="254" t="s">
        <v>354</v>
      </c>
      <c r="E392" s="239">
        <v>1000</v>
      </c>
      <c r="F392" s="240">
        <f>SUM(F395:F395)</f>
        <v>0</v>
      </c>
      <c r="G392" s="240">
        <f>SUM(G395:G395)</f>
        <v>0</v>
      </c>
      <c r="H392" s="240">
        <f>SUM(H395:H395)</f>
        <v>0</v>
      </c>
      <c r="I392" s="239">
        <v>141000</v>
      </c>
      <c r="J392" s="239">
        <v>1000</v>
      </c>
      <c r="K392" s="393">
        <v>1000</v>
      </c>
    </row>
    <row r="393" spans="1:12" ht="15.75">
      <c r="A393" s="167">
        <v>111</v>
      </c>
      <c r="B393" s="2"/>
      <c r="C393" s="34">
        <v>635006</v>
      </c>
      <c r="D393" s="255" t="s">
        <v>483</v>
      </c>
      <c r="E393" s="56">
        <v>0</v>
      </c>
      <c r="F393" s="266">
        <v>0</v>
      </c>
      <c r="G393" s="266">
        <v>0</v>
      </c>
      <c r="H393" s="266">
        <v>0</v>
      </c>
      <c r="I393" s="56">
        <v>140000</v>
      </c>
      <c r="J393" s="30">
        <v>0</v>
      </c>
      <c r="K393" s="30">
        <v>0</v>
      </c>
    </row>
    <row r="394" spans="1:12">
      <c r="A394" s="169">
        <v>41</v>
      </c>
      <c r="B394" s="264"/>
      <c r="C394" s="169">
        <v>642001</v>
      </c>
      <c r="D394" s="265" t="s">
        <v>443</v>
      </c>
      <c r="E394" s="111">
        <v>500</v>
      </c>
      <c r="F394" s="264">
        <v>0</v>
      </c>
      <c r="G394" s="264">
        <v>0</v>
      </c>
      <c r="H394" s="264">
        <v>0</v>
      </c>
      <c r="I394" s="56">
        <v>500</v>
      </c>
      <c r="J394" s="396">
        <v>500</v>
      </c>
      <c r="K394" s="47">
        <v>500</v>
      </c>
    </row>
    <row r="395" spans="1:12">
      <c r="A395" s="34">
        <v>41</v>
      </c>
      <c r="B395" s="29"/>
      <c r="C395" s="34">
        <v>637015</v>
      </c>
      <c r="D395" s="255" t="s">
        <v>349</v>
      </c>
      <c r="E395" s="56">
        <v>500</v>
      </c>
      <c r="F395" s="29">
        <v>0</v>
      </c>
      <c r="G395" s="29">
        <v>0</v>
      </c>
      <c r="H395" s="29">
        <v>0</v>
      </c>
      <c r="I395" s="56">
        <v>500</v>
      </c>
      <c r="J395" s="30">
        <v>500</v>
      </c>
      <c r="K395" s="47">
        <v>500</v>
      </c>
      <c r="L395" s="321"/>
    </row>
    <row r="396" spans="1:12" ht="15.75">
      <c r="A396" s="151">
        <v>10</v>
      </c>
      <c r="B396" s="184"/>
      <c r="C396" s="267" t="s">
        <v>355</v>
      </c>
      <c r="D396" s="268" t="s">
        <v>356</v>
      </c>
      <c r="E396" s="269">
        <v>6600</v>
      </c>
      <c r="F396" s="339">
        <f t="shared" ref="F396:H396" si="71">SUM(F400)</f>
        <v>0</v>
      </c>
      <c r="G396" s="339">
        <f t="shared" si="71"/>
        <v>0</v>
      </c>
      <c r="H396" s="339">
        <f t="shared" si="71"/>
        <v>0</v>
      </c>
      <c r="I396" s="269">
        <v>6600</v>
      </c>
      <c r="J396" s="269">
        <v>6600</v>
      </c>
      <c r="K396" s="269">
        <v>6600</v>
      </c>
      <c r="L396" s="322"/>
    </row>
    <row r="397" spans="1:12">
      <c r="A397" s="34">
        <v>41</v>
      </c>
      <c r="B397" s="29"/>
      <c r="C397" s="34">
        <v>633016</v>
      </c>
      <c r="D397" s="255" t="s">
        <v>358</v>
      </c>
      <c r="E397" s="56">
        <v>300</v>
      </c>
      <c r="F397" s="29">
        <v>0</v>
      </c>
      <c r="G397" s="29">
        <v>0</v>
      </c>
      <c r="H397" s="29">
        <v>0</v>
      </c>
      <c r="I397" s="56">
        <f t="shared" ref="I397:J397" si="72">SUM(E397:H397)</f>
        <v>300</v>
      </c>
      <c r="J397" s="56">
        <f t="shared" si="72"/>
        <v>300</v>
      </c>
      <c r="K397" s="56">
        <v>300</v>
      </c>
    </row>
    <row r="398" spans="1:12">
      <c r="A398" s="34">
        <v>41</v>
      </c>
      <c r="B398" s="29"/>
      <c r="C398" s="34">
        <v>634001</v>
      </c>
      <c r="D398" s="255" t="s">
        <v>357</v>
      </c>
      <c r="E398" s="56">
        <v>300</v>
      </c>
      <c r="F398" s="29">
        <v>0</v>
      </c>
      <c r="G398" s="29">
        <v>0</v>
      </c>
      <c r="H398" s="29">
        <v>0</v>
      </c>
      <c r="I398" s="56">
        <f>SUM(E398:H398)</f>
        <v>300</v>
      </c>
      <c r="J398" s="56">
        <f>SUM(F398:I398)</f>
        <v>300</v>
      </c>
      <c r="K398" s="56">
        <v>300</v>
      </c>
    </row>
    <row r="399" spans="1:12">
      <c r="A399" s="34">
        <v>41</v>
      </c>
      <c r="B399" s="29"/>
      <c r="C399" s="34">
        <v>642014</v>
      </c>
      <c r="D399" s="255" t="s">
        <v>359</v>
      </c>
      <c r="E399" s="56">
        <v>6000</v>
      </c>
      <c r="F399" s="29">
        <v>0</v>
      </c>
      <c r="G399" s="29">
        <v>0</v>
      </c>
      <c r="H399" s="29">
        <v>0</v>
      </c>
      <c r="I399" s="56">
        <f t="shared" ref="I399:J399" si="73">SUM(E399:H399)</f>
        <v>6000</v>
      </c>
      <c r="J399" s="56">
        <f t="shared" si="73"/>
        <v>6000</v>
      </c>
      <c r="K399" s="56">
        <v>6000</v>
      </c>
    </row>
    <row r="400" spans="1:12" ht="15.75">
      <c r="A400" s="159"/>
      <c r="B400" s="8"/>
      <c r="C400" s="159"/>
      <c r="D400" s="365" t="s">
        <v>484</v>
      </c>
      <c r="E400" s="53">
        <v>6600</v>
      </c>
      <c r="F400" s="93">
        <f>SUM(F398:F399)</f>
        <v>0</v>
      </c>
      <c r="G400" s="93">
        <f>SUM(G398:G399)</f>
        <v>0</v>
      </c>
      <c r="H400" s="93">
        <f>SUM(H398:H399)</f>
        <v>0</v>
      </c>
      <c r="I400" s="53">
        <v>6600</v>
      </c>
      <c r="J400" s="53">
        <v>6600</v>
      </c>
      <c r="K400" s="53">
        <v>6600</v>
      </c>
    </row>
    <row r="401" spans="1:11" ht="15.75">
      <c r="A401" s="152" t="s">
        <v>21</v>
      </c>
      <c r="B401" s="152" t="s">
        <v>27</v>
      </c>
      <c r="C401" s="271" t="s">
        <v>360</v>
      </c>
      <c r="D401" s="254" t="s">
        <v>476</v>
      </c>
      <c r="E401" s="239">
        <f>SUM(E411,E419,E425)</f>
        <v>14040</v>
      </c>
      <c r="F401" s="240">
        <f>SUM(F411,F419,F425)</f>
        <v>0</v>
      </c>
      <c r="G401" s="240">
        <f>SUM(G411,G419,G425)</f>
        <v>0</v>
      </c>
      <c r="H401" s="240">
        <v>0</v>
      </c>
      <c r="I401" s="239">
        <f>SUM(I411,I419,I425)</f>
        <v>13900</v>
      </c>
      <c r="J401" s="239">
        <v>13900</v>
      </c>
      <c r="K401" s="393">
        <v>13900</v>
      </c>
    </row>
    <row r="402" spans="1:11">
      <c r="A402" s="272" t="s">
        <v>21</v>
      </c>
      <c r="B402" s="34"/>
      <c r="C402" s="34">
        <v>611000</v>
      </c>
      <c r="D402" s="255" t="s">
        <v>361</v>
      </c>
      <c r="E402" s="56">
        <v>8170</v>
      </c>
      <c r="F402" s="29">
        <v>0</v>
      </c>
      <c r="G402" s="29">
        <v>0</v>
      </c>
      <c r="H402" s="29">
        <v>0</v>
      </c>
      <c r="I402" s="47">
        <v>8192</v>
      </c>
      <c r="J402" s="56">
        <f>SUM(F402:I402)</f>
        <v>8192</v>
      </c>
      <c r="K402" s="47">
        <v>8192</v>
      </c>
    </row>
    <row r="403" spans="1:11">
      <c r="A403" s="272" t="s">
        <v>21</v>
      </c>
      <c r="B403" s="34"/>
      <c r="C403" s="34">
        <v>623000</v>
      </c>
      <c r="D403" s="255" t="s">
        <v>362</v>
      </c>
      <c r="E403" s="56">
        <v>830</v>
      </c>
      <c r="F403" s="29">
        <v>0</v>
      </c>
      <c r="G403" s="29">
        <v>0</v>
      </c>
      <c r="H403" s="29">
        <v>0</v>
      </c>
      <c r="I403" s="47">
        <v>819</v>
      </c>
      <c r="J403" s="56">
        <f t="shared" ref="J403:J410" si="74">SUM(F403:I403)</f>
        <v>819</v>
      </c>
      <c r="K403" s="47">
        <v>819</v>
      </c>
    </row>
    <row r="404" spans="1:11">
      <c r="A404" s="272" t="s">
        <v>21</v>
      </c>
      <c r="B404" s="34"/>
      <c r="C404" s="34">
        <v>625001</v>
      </c>
      <c r="D404" s="255" t="s">
        <v>305</v>
      </c>
      <c r="E404" s="56">
        <v>120</v>
      </c>
      <c r="F404" s="29">
        <v>0</v>
      </c>
      <c r="G404" s="29">
        <v>0</v>
      </c>
      <c r="H404" s="29">
        <v>0</v>
      </c>
      <c r="I404" s="47">
        <v>123</v>
      </c>
      <c r="J404" s="56">
        <f t="shared" si="74"/>
        <v>123</v>
      </c>
      <c r="K404" s="47">
        <v>123</v>
      </c>
    </row>
    <row r="405" spans="1:11">
      <c r="A405" s="72" t="s">
        <v>21</v>
      </c>
      <c r="B405" s="34"/>
      <c r="C405" s="34">
        <v>625002</v>
      </c>
      <c r="D405" s="255" t="s">
        <v>363</v>
      </c>
      <c r="E405" s="56">
        <v>1150</v>
      </c>
      <c r="F405" s="25">
        <v>0</v>
      </c>
      <c r="G405" s="25">
        <v>0</v>
      </c>
      <c r="H405" s="25">
        <v>0</v>
      </c>
      <c r="I405" s="47">
        <v>1127</v>
      </c>
      <c r="J405" s="56">
        <f t="shared" si="74"/>
        <v>1127</v>
      </c>
      <c r="K405" s="47">
        <v>1127</v>
      </c>
    </row>
    <row r="406" spans="1:11">
      <c r="A406" s="272" t="s">
        <v>21</v>
      </c>
      <c r="B406" s="34"/>
      <c r="C406" s="34">
        <v>625003</v>
      </c>
      <c r="D406" s="255" t="s">
        <v>364</v>
      </c>
      <c r="E406" s="56">
        <v>60</v>
      </c>
      <c r="F406" s="25">
        <v>0</v>
      </c>
      <c r="G406" s="25">
        <v>0</v>
      </c>
      <c r="H406" s="25">
        <v>0</v>
      </c>
      <c r="I406" s="47">
        <v>62</v>
      </c>
      <c r="J406" s="56">
        <f t="shared" si="74"/>
        <v>62</v>
      </c>
      <c r="K406" s="47">
        <v>62</v>
      </c>
    </row>
    <row r="407" spans="1:11">
      <c r="A407" s="272" t="s">
        <v>21</v>
      </c>
      <c r="B407" s="273"/>
      <c r="C407" s="34">
        <v>625004</v>
      </c>
      <c r="D407" s="255" t="s">
        <v>285</v>
      </c>
      <c r="E407" s="56">
        <v>250</v>
      </c>
      <c r="F407" s="25">
        <v>0</v>
      </c>
      <c r="G407" s="25">
        <v>0</v>
      </c>
      <c r="H407" s="25">
        <v>0</v>
      </c>
      <c r="I407" s="47">
        <v>256</v>
      </c>
      <c r="J407" s="56">
        <f t="shared" si="74"/>
        <v>256</v>
      </c>
      <c r="K407" s="47">
        <v>256</v>
      </c>
    </row>
    <row r="408" spans="1:11">
      <c r="A408" s="272" t="s">
        <v>21</v>
      </c>
      <c r="B408" s="273"/>
      <c r="C408" s="34">
        <v>625005</v>
      </c>
      <c r="D408" s="255" t="s">
        <v>365</v>
      </c>
      <c r="E408" s="56">
        <v>90</v>
      </c>
      <c r="F408" s="25">
        <v>0</v>
      </c>
      <c r="G408" s="25">
        <v>0</v>
      </c>
      <c r="H408" s="25">
        <v>0</v>
      </c>
      <c r="I408" s="47">
        <v>92</v>
      </c>
      <c r="J408" s="56">
        <f t="shared" si="74"/>
        <v>92</v>
      </c>
      <c r="K408" s="47">
        <v>92</v>
      </c>
    </row>
    <row r="409" spans="1:11">
      <c r="A409" s="272" t="s">
        <v>21</v>
      </c>
      <c r="B409" s="273"/>
      <c r="C409" s="34">
        <v>625007</v>
      </c>
      <c r="D409" s="255" t="s">
        <v>446</v>
      </c>
      <c r="E409" s="56">
        <v>390</v>
      </c>
      <c r="F409" s="25">
        <v>0</v>
      </c>
      <c r="G409" s="25">
        <v>0</v>
      </c>
      <c r="H409" s="25">
        <v>0</v>
      </c>
      <c r="I409" s="47">
        <v>399</v>
      </c>
      <c r="J409" s="56">
        <f t="shared" ref="J409" si="75">SUM(F409:I409)</f>
        <v>399</v>
      </c>
      <c r="K409" s="47">
        <v>399</v>
      </c>
    </row>
    <row r="410" spans="1:11">
      <c r="A410" s="272" t="s">
        <v>21</v>
      </c>
      <c r="B410" s="273"/>
      <c r="C410" s="34">
        <v>627000</v>
      </c>
      <c r="D410" s="255" t="s">
        <v>366</v>
      </c>
      <c r="E410" s="56">
        <v>50</v>
      </c>
      <c r="F410" s="25">
        <v>0</v>
      </c>
      <c r="G410" s="25">
        <v>0</v>
      </c>
      <c r="H410" s="25">
        <v>0</v>
      </c>
      <c r="I410" s="47">
        <v>50</v>
      </c>
      <c r="J410" s="56">
        <f t="shared" si="74"/>
        <v>50</v>
      </c>
      <c r="K410" s="47">
        <v>50</v>
      </c>
    </row>
    <row r="411" spans="1:11" ht="15.75">
      <c r="A411" s="274"/>
      <c r="B411" s="275"/>
      <c r="C411" s="219"/>
      <c r="D411" s="258" t="s">
        <v>232</v>
      </c>
      <c r="E411" s="53">
        <f>SUM(E402:E410)</f>
        <v>11110</v>
      </c>
      <c r="F411" s="93">
        <f>SUM(F402:F410)</f>
        <v>0</v>
      </c>
      <c r="G411" s="93">
        <f>SUM(G402:G410)</f>
        <v>0</v>
      </c>
      <c r="H411" s="93">
        <f>SUM(H402:H410)</f>
        <v>0</v>
      </c>
      <c r="I411" s="53">
        <f>SUM(I402:I410)</f>
        <v>11120</v>
      </c>
      <c r="J411" s="53">
        <v>11120</v>
      </c>
      <c r="K411" s="54">
        <v>11120</v>
      </c>
    </row>
    <row r="412" spans="1:11" ht="15.75">
      <c r="A412" s="274"/>
      <c r="B412" s="275"/>
      <c r="C412" s="219"/>
      <c r="D412" s="258"/>
      <c r="E412" s="173"/>
      <c r="F412" s="93"/>
      <c r="G412" s="93"/>
      <c r="H412" s="93"/>
      <c r="I412" s="173"/>
      <c r="J412" s="93"/>
      <c r="K412" s="94"/>
    </row>
    <row r="413" spans="1:11" ht="15.75">
      <c r="A413" s="149" t="s">
        <v>10</v>
      </c>
      <c r="B413" s="149" t="s">
        <v>0</v>
      </c>
      <c r="C413" s="149" t="s">
        <v>1</v>
      </c>
      <c r="D413" s="150" t="s">
        <v>2</v>
      </c>
      <c r="E413" s="127" t="s">
        <v>486</v>
      </c>
      <c r="F413" s="127" t="s">
        <v>72</v>
      </c>
      <c r="G413" s="127" t="s">
        <v>73</v>
      </c>
      <c r="H413" s="127" t="s">
        <v>74</v>
      </c>
      <c r="I413" s="128">
        <v>2014</v>
      </c>
      <c r="J413" s="127">
        <v>2015</v>
      </c>
      <c r="K413" s="127">
        <v>2016</v>
      </c>
    </row>
    <row r="414" spans="1:11">
      <c r="A414" s="72" t="s">
        <v>21</v>
      </c>
      <c r="B414" s="273"/>
      <c r="C414" s="34">
        <v>632003</v>
      </c>
      <c r="D414" s="255" t="s">
        <v>309</v>
      </c>
      <c r="E414" s="56">
        <v>500</v>
      </c>
      <c r="F414" s="25">
        <v>0</v>
      </c>
      <c r="G414" s="25">
        <v>0</v>
      </c>
      <c r="H414" s="29">
        <v>0</v>
      </c>
      <c r="I414" s="56">
        <v>600</v>
      </c>
      <c r="J414" s="56">
        <v>600</v>
      </c>
      <c r="K414" s="56">
        <v>600</v>
      </c>
    </row>
    <row r="415" spans="1:11">
      <c r="A415" s="272" t="s">
        <v>21</v>
      </c>
      <c r="B415" s="273"/>
      <c r="C415" s="34" t="s">
        <v>185</v>
      </c>
      <c r="D415" s="255" t="s">
        <v>326</v>
      </c>
      <c r="E415" s="56">
        <v>1000</v>
      </c>
      <c r="F415" s="25">
        <v>0</v>
      </c>
      <c r="G415" s="25">
        <v>0</v>
      </c>
      <c r="H415" s="29">
        <v>0</v>
      </c>
      <c r="I415" s="56">
        <v>900</v>
      </c>
      <c r="J415" s="56">
        <v>900</v>
      </c>
      <c r="K415" s="56">
        <v>900</v>
      </c>
    </row>
    <row r="416" spans="1:11">
      <c r="A416" s="272" t="s">
        <v>21</v>
      </c>
      <c r="B416" s="273"/>
      <c r="C416" s="34">
        <v>633006</v>
      </c>
      <c r="D416" s="255" t="s">
        <v>327</v>
      </c>
      <c r="E416" s="56">
        <v>400</v>
      </c>
      <c r="F416" s="25">
        <v>0</v>
      </c>
      <c r="G416" s="25">
        <v>0</v>
      </c>
      <c r="H416" s="29">
        <v>0</v>
      </c>
      <c r="I416" s="56">
        <f>SUM(E416:H416)</f>
        <v>400</v>
      </c>
      <c r="J416" s="56">
        <f>SUM(F416:I416)</f>
        <v>400</v>
      </c>
      <c r="K416" s="56">
        <v>400</v>
      </c>
    </row>
    <row r="417" spans="1:12">
      <c r="A417" s="272" t="s">
        <v>21</v>
      </c>
      <c r="B417" s="273"/>
      <c r="C417" s="34">
        <v>633009</v>
      </c>
      <c r="D417" s="255" t="s">
        <v>368</v>
      </c>
      <c r="E417" s="56">
        <v>100</v>
      </c>
      <c r="F417" s="25">
        <v>0</v>
      </c>
      <c r="G417" s="25">
        <v>0</v>
      </c>
      <c r="H417" s="29">
        <v>0</v>
      </c>
      <c r="I417" s="56">
        <v>100</v>
      </c>
      <c r="J417" s="56">
        <v>100</v>
      </c>
      <c r="K417" s="56">
        <v>100</v>
      </c>
    </row>
    <row r="418" spans="1:12">
      <c r="A418" s="272" t="s">
        <v>21</v>
      </c>
      <c r="B418" s="273"/>
      <c r="C418" s="34">
        <v>633016</v>
      </c>
      <c r="D418" s="255" t="s">
        <v>367</v>
      </c>
      <c r="E418" s="56">
        <v>0</v>
      </c>
      <c r="F418" s="25">
        <v>0</v>
      </c>
      <c r="G418" s="25">
        <v>0</v>
      </c>
      <c r="H418" s="29">
        <v>0</v>
      </c>
      <c r="I418" s="56">
        <v>100</v>
      </c>
      <c r="J418" s="56">
        <v>100</v>
      </c>
      <c r="K418" s="56">
        <v>100</v>
      </c>
    </row>
    <row r="419" spans="1:12" ht="15.75">
      <c r="A419" s="274"/>
      <c r="B419" s="275"/>
      <c r="C419" s="219"/>
      <c r="D419" s="256" t="s">
        <v>312</v>
      </c>
      <c r="E419" s="53">
        <f>SUM(E414:E418)</f>
        <v>2000</v>
      </c>
      <c r="F419" s="93">
        <v>0</v>
      </c>
      <c r="G419" s="93">
        <f>SUM(G414:G418)</f>
        <v>0</v>
      </c>
      <c r="H419" s="93">
        <v>0</v>
      </c>
      <c r="I419" s="53">
        <v>2100</v>
      </c>
      <c r="J419" s="53">
        <v>2100</v>
      </c>
      <c r="K419" s="53">
        <v>2100</v>
      </c>
    </row>
    <row r="420" spans="1:12">
      <c r="A420" s="272" t="s">
        <v>21</v>
      </c>
      <c r="B420" s="273"/>
      <c r="C420" s="34">
        <v>635004</v>
      </c>
      <c r="D420" s="255" t="s">
        <v>369</v>
      </c>
      <c r="E420" s="56">
        <v>100</v>
      </c>
      <c r="F420" s="82">
        <v>0</v>
      </c>
      <c r="G420" s="82">
        <v>0</v>
      </c>
      <c r="H420" s="82">
        <v>0</v>
      </c>
      <c r="I420" s="56">
        <v>100</v>
      </c>
      <c r="J420" s="56">
        <v>100</v>
      </c>
      <c r="K420" s="56">
        <v>100</v>
      </c>
    </row>
    <row r="421" spans="1:12">
      <c r="A421" s="272" t="s">
        <v>21</v>
      </c>
      <c r="B421" s="273"/>
      <c r="C421" s="34">
        <v>637001</v>
      </c>
      <c r="D421" s="255" t="s">
        <v>370</v>
      </c>
      <c r="E421" s="56">
        <v>50</v>
      </c>
      <c r="F421" s="29">
        <v>0</v>
      </c>
      <c r="G421" s="29">
        <v>0</v>
      </c>
      <c r="H421" s="29">
        <v>0</v>
      </c>
      <c r="I421" s="56">
        <f t="shared" ref="I421:J422" si="76">SUM(E421:H421)</f>
        <v>50</v>
      </c>
      <c r="J421" s="56">
        <f t="shared" si="76"/>
        <v>50</v>
      </c>
      <c r="K421" s="56">
        <v>50</v>
      </c>
    </row>
    <row r="422" spans="1:12">
      <c r="A422" s="272" t="s">
        <v>21</v>
      </c>
      <c r="B422" s="273"/>
      <c r="C422" s="34">
        <v>637012</v>
      </c>
      <c r="D422" s="255" t="s">
        <v>371</v>
      </c>
      <c r="E422" s="56">
        <v>150</v>
      </c>
      <c r="F422" s="29">
        <v>0</v>
      </c>
      <c r="G422" s="29">
        <v>0</v>
      </c>
      <c r="H422" s="29">
        <v>0</v>
      </c>
      <c r="I422" s="56">
        <f t="shared" si="76"/>
        <v>150</v>
      </c>
      <c r="J422" s="56">
        <f t="shared" si="76"/>
        <v>150</v>
      </c>
      <c r="K422" s="56">
        <v>150</v>
      </c>
    </row>
    <row r="423" spans="1:12">
      <c r="A423" s="272" t="s">
        <v>21</v>
      </c>
      <c r="B423" s="273"/>
      <c r="C423" s="34">
        <v>637014</v>
      </c>
      <c r="D423" s="255" t="s">
        <v>289</v>
      </c>
      <c r="E423" s="56">
        <v>550</v>
      </c>
      <c r="F423" s="29">
        <v>0</v>
      </c>
      <c r="G423" s="29">
        <v>0</v>
      </c>
      <c r="H423" s="29">
        <v>0</v>
      </c>
      <c r="I423" s="56">
        <v>300</v>
      </c>
      <c r="J423" s="56">
        <v>300</v>
      </c>
      <c r="K423" s="56">
        <v>300</v>
      </c>
    </row>
    <row r="424" spans="1:12">
      <c r="A424" s="272" t="s">
        <v>21</v>
      </c>
      <c r="B424" s="273"/>
      <c r="C424" s="34">
        <v>637016</v>
      </c>
      <c r="D424" s="168" t="s">
        <v>206</v>
      </c>
      <c r="E424" s="56">
        <v>80</v>
      </c>
      <c r="F424" s="29">
        <v>0</v>
      </c>
      <c r="G424" s="29">
        <v>0</v>
      </c>
      <c r="H424" s="29">
        <v>0</v>
      </c>
      <c r="I424" s="56">
        <f t="shared" ref="I424:J424" si="77">SUM(E424:H424)</f>
        <v>80</v>
      </c>
      <c r="J424" s="56">
        <f t="shared" si="77"/>
        <v>80</v>
      </c>
      <c r="K424" s="56">
        <v>80</v>
      </c>
    </row>
    <row r="425" spans="1:12" ht="15.75">
      <c r="A425" s="8"/>
      <c r="B425" s="276"/>
      <c r="C425" s="8"/>
      <c r="D425" s="270" t="s">
        <v>477</v>
      </c>
      <c r="E425" s="53">
        <f t="shared" ref="E425:I425" si="78">SUM(E420:E424)</f>
        <v>930</v>
      </c>
      <c r="F425" s="93">
        <f t="shared" si="78"/>
        <v>0</v>
      </c>
      <c r="G425" s="93">
        <f t="shared" si="78"/>
        <v>0</v>
      </c>
      <c r="H425" s="93">
        <f t="shared" si="78"/>
        <v>0</v>
      </c>
      <c r="I425" s="53">
        <f t="shared" si="78"/>
        <v>680</v>
      </c>
      <c r="J425" s="53">
        <f t="shared" ref="J425:K425" si="79">SUM(J420:J424)</f>
        <v>680</v>
      </c>
      <c r="K425" s="53">
        <f t="shared" si="79"/>
        <v>680</v>
      </c>
    </row>
    <row r="426" spans="1:12" ht="15.75">
      <c r="A426" s="220">
        <v>10</v>
      </c>
      <c r="B426" s="221"/>
      <c r="C426" s="221"/>
      <c r="D426" s="201" t="s">
        <v>372</v>
      </c>
      <c r="E426" s="200"/>
      <c r="F426" s="335"/>
      <c r="G426" s="335"/>
      <c r="H426" s="335"/>
      <c r="I426" s="200"/>
      <c r="J426" s="336"/>
      <c r="K426" s="336"/>
    </row>
    <row r="427" spans="1:12" ht="15.75">
      <c r="A427" s="195"/>
      <c r="B427" s="152"/>
      <c r="C427" s="202" t="s">
        <v>373</v>
      </c>
      <c r="D427" s="197" t="s">
        <v>374</v>
      </c>
      <c r="E427" s="228">
        <v>15900</v>
      </c>
      <c r="F427" s="334">
        <v>0</v>
      </c>
      <c r="G427" s="334">
        <v>0</v>
      </c>
      <c r="H427" s="334">
        <v>0</v>
      </c>
      <c r="I427" s="228">
        <v>5610</v>
      </c>
      <c r="J427" s="228">
        <v>0</v>
      </c>
      <c r="K427" s="155">
        <v>0</v>
      </c>
      <c r="L427" s="328"/>
    </row>
    <row r="428" spans="1:12" ht="15.75">
      <c r="A428" s="34" t="s">
        <v>81</v>
      </c>
      <c r="B428" s="2"/>
      <c r="C428" s="34">
        <v>611000</v>
      </c>
      <c r="D428" s="168" t="s">
        <v>375</v>
      </c>
      <c r="E428" s="229">
        <v>9929</v>
      </c>
      <c r="F428" s="46">
        <v>0</v>
      </c>
      <c r="G428" s="83">
        <v>0</v>
      </c>
      <c r="H428" s="46">
        <v>0</v>
      </c>
      <c r="I428" s="229">
        <v>4096</v>
      </c>
      <c r="J428" s="229">
        <v>0</v>
      </c>
      <c r="K428" s="56">
        <v>0</v>
      </c>
    </row>
    <row r="429" spans="1:12" ht="15.75">
      <c r="A429" s="34" t="s">
        <v>81</v>
      </c>
      <c r="B429" s="2"/>
      <c r="C429" s="34">
        <v>623000</v>
      </c>
      <c r="D429" s="168" t="s">
        <v>283</v>
      </c>
      <c r="E429" s="229">
        <v>993</v>
      </c>
      <c r="F429" s="46">
        <v>0</v>
      </c>
      <c r="G429" s="83">
        <v>0</v>
      </c>
      <c r="H429" s="46">
        <v>0</v>
      </c>
      <c r="I429" s="229">
        <v>410</v>
      </c>
      <c r="J429" s="229">
        <v>0</v>
      </c>
      <c r="K429" s="56">
        <v>0</v>
      </c>
    </row>
    <row r="430" spans="1:12" ht="15.75">
      <c r="A430" s="34" t="s">
        <v>81</v>
      </c>
      <c r="B430" s="2"/>
      <c r="C430" s="34">
        <v>625001</v>
      </c>
      <c r="D430" s="168" t="s">
        <v>172</v>
      </c>
      <c r="E430" s="229">
        <v>138</v>
      </c>
      <c r="F430" s="46">
        <v>0</v>
      </c>
      <c r="G430" s="83">
        <v>0</v>
      </c>
      <c r="H430" s="46">
        <v>0</v>
      </c>
      <c r="I430" s="229">
        <v>58</v>
      </c>
      <c r="J430" s="229">
        <v>0</v>
      </c>
      <c r="K430" s="56">
        <v>0</v>
      </c>
    </row>
    <row r="431" spans="1:12" ht="15.75">
      <c r="A431" s="34" t="s">
        <v>81</v>
      </c>
      <c r="B431" s="2"/>
      <c r="C431" s="34">
        <v>625002</v>
      </c>
      <c r="D431" s="168" t="s">
        <v>284</v>
      </c>
      <c r="E431" s="229">
        <v>1390</v>
      </c>
      <c r="F431" s="46">
        <v>0</v>
      </c>
      <c r="G431" s="83">
        <v>0</v>
      </c>
      <c r="H431" s="46">
        <v>0</v>
      </c>
      <c r="I431" s="229">
        <v>654</v>
      </c>
      <c r="J431" s="229">
        <v>0</v>
      </c>
      <c r="K431" s="56">
        <v>0</v>
      </c>
    </row>
    <row r="432" spans="1:12" ht="15.75">
      <c r="A432" s="34" t="s">
        <v>81</v>
      </c>
      <c r="B432" s="2"/>
      <c r="C432" s="34">
        <v>625003</v>
      </c>
      <c r="D432" s="168" t="s">
        <v>174</v>
      </c>
      <c r="E432" s="229">
        <v>80</v>
      </c>
      <c r="F432" s="46">
        <v>0</v>
      </c>
      <c r="G432" s="83">
        <v>0</v>
      </c>
      <c r="H432" s="46">
        <v>0</v>
      </c>
      <c r="I432" s="229">
        <v>33</v>
      </c>
      <c r="J432" s="229">
        <v>0</v>
      </c>
      <c r="K432" s="56">
        <v>0</v>
      </c>
    </row>
    <row r="433" spans="1:11" ht="15.75">
      <c r="A433" s="34" t="s">
        <v>81</v>
      </c>
      <c r="B433" s="2"/>
      <c r="C433" s="34">
        <v>625004</v>
      </c>
      <c r="D433" s="168" t="s">
        <v>285</v>
      </c>
      <c r="E433" s="229">
        <v>300</v>
      </c>
      <c r="F433" s="46">
        <v>0</v>
      </c>
      <c r="G433" s="83">
        <v>0</v>
      </c>
      <c r="H433" s="46">
        <v>0</v>
      </c>
      <c r="I433" s="229">
        <v>123</v>
      </c>
      <c r="J433" s="229">
        <v>0</v>
      </c>
      <c r="K433" s="56">
        <v>0</v>
      </c>
    </row>
    <row r="434" spans="1:11" ht="15.75">
      <c r="A434" s="34" t="s">
        <v>81</v>
      </c>
      <c r="B434" s="2"/>
      <c r="C434" s="34">
        <v>625005</v>
      </c>
      <c r="D434" s="168" t="s">
        <v>286</v>
      </c>
      <c r="E434" s="229">
        <v>100</v>
      </c>
      <c r="F434" s="46">
        <v>0</v>
      </c>
      <c r="G434" s="83">
        <v>0</v>
      </c>
      <c r="H434" s="46">
        <v>0</v>
      </c>
      <c r="I434" s="229">
        <v>41</v>
      </c>
      <c r="J434" s="229">
        <v>0</v>
      </c>
      <c r="K434" s="56">
        <v>0</v>
      </c>
    </row>
    <row r="435" spans="1:11" ht="15.75">
      <c r="A435" s="34" t="s">
        <v>81</v>
      </c>
      <c r="B435" s="2"/>
      <c r="C435" s="34">
        <v>625007</v>
      </c>
      <c r="D435" s="168" t="s">
        <v>434</v>
      </c>
      <c r="E435" s="229">
        <v>470</v>
      </c>
      <c r="F435" s="46">
        <v>0</v>
      </c>
      <c r="G435" s="83">
        <v>0</v>
      </c>
      <c r="H435" s="46">
        <v>0</v>
      </c>
      <c r="I435" s="229">
        <v>195</v>
      </c>
      <c r="J435" s="229">
        <v>0</v>
      </c>
      <c r="K435" s="56">
        <v>0</v>
      </c>
    </row>
    <row r="436" spans="1:11" ht="15.75">
      <c r="A436" s="159"/>
      <c r="B436" s="8"/>
      <c r="C436" s="159"/>
      <c r="D436" s="204" t="s">
        <v>232</v>
      </c>
      <c r="E436" s="399">
        <f>SUM(E428:E435)</f>
        <v>13400</v>
      </c>
      <c r="F436" s="232">
        <f>SUM(F428:F435)</f>
        <v>0</v>
      </c>
      <c r="G436" s="232">
        <v>0</v>
      </c>
      <c r="H436" s="232">
        <f>SUM(H428:H435)</f>
        <v>0</v>
      </c>
      <c r="I436" s="399">
        <f>SUM(I428:I435)</f>
        <v>5610</v>
      </c>
      <c r="J436" s="399">
        <v>0</v>
      </c>
      <c r="K436" s="400">
        <v>0</v>
      </c>
    </row>
    <row r="437" spans="1:11" ht="15.75">
      <c r="A437" s="167" t="s">
        <v>81</v>
      </c>
      <c r="B437" s="2"/>
      <c r="C437" s="34">
        <v>633004</v>
      </c>
      <c r="D437" s="168" t="s">
        <v>504</v>
      </c>
      <c r="E437" s="229">
        <v>460</v>
      </c>
      <c r="F437" s="46">
        <v>0</v>
      </c>
      <c r="G437" s="64">
        <v>460</v>
      </c>
      <c r="H437" s="46">
        <v>0</v>
      </c>
      <c r="I437" s="229">
        <v>0</v>
      </c>
      <c r="J437" s="30">
        <v>0</v>
      </c>
      <c r="K437" s="47">
        <v>0</v>
      </c>
    </row>
    <row r="438" spans="1:11" ht="15.75">
      <c r="A438" s="167" t="s">
        <v>81</v>
      </c>
      <c r="B438" s="2"/>
      <c r="C438" s="34">
        <v>633010</v>
      </c>
      <c r="D438" s="168" t="s">
        <v>505</v>
      </c>
      <c r="E438" s="229">
        <v>300</v>
      </c>
      <c r="F438" s="46">
        <v>0</v>
      </c>
      <c r="G438" s="64">
        <v>300</v>
      </c>
      <c r="H438" s="46">
        <v>0</v>
      </c>
      <c r="I438" s="229">
        <v>0</v>
      </c>
      <c r="J438" s="30">
        <v>0</v>
      </c>
      <c r="K438" s="47">
        <v>0</v>
      </c>
    </row>
    <row r="439" spans="1:11" ht="15.75">
      <c r="A439" s="167" t="s">
        <v>81</v>
      </c>
      <c r="B439" s="2"/>
      <c r="C439" s="34">
        <v>637015</v>
      </c>
      <c r="D439" s="168" t="s">
        <v>506</v>
      </c>
      <c r="E439" s="229">
        <v>40</v>
      </c>
      <c r="F439" s="46">
        <v>0</v>
      </c>
      <c r="G439" s="64">
        <v>40</v>
      </c>
      <c r="H439" s="46">
        <v>0</v>
      </c>
      <c r="I439" s="229">
        <v>0</v>
      </c>
      <c r="J439" s="30">
        <v>0</v>
      </c>
      <c r="K439" s="47">
        <v>0</v>
      </c>
    </row>
    <row r="440" spans="1:11" ht="15.75">
      <c r="A440" s="167" t="s">
        <v>81</v>
      </c>
      <c r="B440" s="2"/>
      <c r="C440" s="34">
        <v>637016</v>
      </c>
      <c r="D440" s="168" t="s">
        <v>230</v>
      </c>
      <c r="E440" s="229">
        <v>0</v>
      </c>
      <c r="F440" s="46">
        <v>0</v>
      </c>
      <c r="G440" s="64">
        <v>0</v>
      </c>
      <c r="H440" s="46">
        <v>0</v>
      </c>
      <c r="I440" s="229">
        <v>0</v>
      </c>
      <c r="J440" s="30">
        <v>0</v>
      </c>
      <c r="K440" s="47">
        <v>0</v>
      </c>
    </row>
    <row r="441" spans="1:11" ht="15.75">
      <c r="A441" s="167" t="s">
        <v>81</v>
      </c>
      <c r="B441" s="2"/>
      <c r="C441" s="34">
        <v>637014</v>
      </c>
      <c r="D441" s="168" t="s">
        <v>289</v>
      </c>
      <c r="E441" s="229">
        <v>0</v>
      </c>
      <c r="F441" s="46">
        <v>0</v>
      </c>
      <c r="G441" s="64">
        <v>0</v>
      </c>
      <c r="H441" s="46">
        <v>0</v>
      </c>
      <c r="I441" s="229">
        <v>0</v>
      </c>
      <c r="J441" s="30">
        <v>0</v>
      </c>
      <c r="K441" s="47">
        <v>0</v>
      </c>
    </row>
    <row r="442" spans="1:11" ht="15.75">
      <c r="A442" s="167" t="s">
        <v>81</v>
      </c>
      <c r="B442" s="2"/>
      <c r="C442" s="34">
        <v>633006</v>
      </c>
      <c r="D442" s="168" t="s">
        <v>312</v>
      </c>
      <c r="E442" s="229">
        <v>1700</v>
      </c>
      <c r="F442" s="46">
        <v>0</v>
      </c>
      <c r="G442" s="64">
        <v>1700</v>
      </c>
      <c r="H442" s="46">
        <v>0</v>
      </c>
      <c r="I442" s="229">
        <v>0</v>
      </c>
      <c r="J442" s="30">
        <v>0</v>
      </c>
      <c r="K442" s="47">
        <v>0</v>
      </c>
    </row>
    <row r="443" spans="1:11" ht="15.75">
      <c r="A443" s="406"/>
      <c r="B443" s="276"/>
      <c r="C443" s="219"/>
      <c r="D443" s="256" t="s">
        <v>312</v>
      </c>
      <c r="E443" s="53">
        <f>SUM(E437:E442)</f>
        <v>2500</v>
      </c>
      <c r="F443" s="173">
        <f t="shared" ref="F443:H443" si="80">SUM(F437:F442)</f>
        <v>0</v>
      </c>
      <c r="G443" s="173">
        <f t="shared" si="80"/>
        <v>2500</v>
      </c>
      <c r="H443" s="173">
        <f t="shared" si="80"/>
        <v>0</v>
      </c>
      <c r="I443" s="173">
        <f>SUM(I437:I442)</f>
        <v>0</v>
      </c>
      <c r="J443" s="173">
        <v>0</v>
      </c>
      <c r="K443" s="407">
        <v>0</v>
      </c>
    </row>
    <row r="444" spans="1:11" ht="15.75">
      <c r="A444" s="324"/>
      <c r="B444" s="325"/>
      <c r="C444" s="324"/>
      <c r="D444" s="326"/>
      <c r="E444" s="327"/>
      <c r="F444" s="328"/>
      <c r="G444" s="328"/>
      <c r="H444" s="328"/>
      <c r="I444" s="327"/>
      <c r="J444" s="328"/>
      <c r="K444" s="329"/>
    </row>
    <row r="445" spans="1:11" ht="18.75">
      <c r="A445" s="130" t="s">
        <v>376</v>
      </c>
      <c r="B445" s="13"/>
      <c r="C445" s="14"/>
      <c r="D445" s="51"/>
      <c r="E445" s="144">
        <v>306975</v>
      </c>
      <c r="F445" s="101">
        <v>0</v>
      </c>
      <c r="G445" s="101">
        <v>0</v>
      </c>
      <c r="H445" s="101">
        <v>0</v>
      </c>
      <c r="I445" s="391">
        <v>508600</v>
      </c>
      <c r="J445" s="391">
        <v>553000</v>
      </c>
      <c r="K445" s="391">
        <v>289000</v>
      </c>
    </row>
    <row r="446" spans="1:11">
      <c r="A446" s="127" t="s">
        <v>10</v>
      </c>
      <c r="B446" s="127" t="s">
        <v>0</v>
      </c>
      <c r="C446" s="127" t="s">
        <v>1</v>
      </c>
      <c r="D446" s="127" t="s">
        <v>2</v>
      </c>
      <c r="E446" s="127" t="s">
        <v>486</v>
      </c>
      <c r="F446" s="127" t="s">
        <v>72</v>
      </c>
      <c r="G446" s="127" t="s">
        <v>73</v>
      </c>
      <c r="H446" s="127" t="s">
        <v>74</v>
      </c>
      <c r="I446" s="128">
        <v>2014</v>
      </c>
      <c r="J446" s="127">
        <v>2015</v>
      </c>
      <c r="K446" s="127">
        <v>2016</v>
      </c>
    </row>
    <row r="447" spans="1:11" ht="15.75">
      <c r="A447" s="278"/>
      <c r="B447" s="279"/>
      <c r="C447" s="280" t="s">
        <v>377</v>
      </c>
      <c r="D447" s="281" t="s">
        <v>378</v>
      </c>
      <c r="E447" s="282">
        <f>SUM(E448:E448)</f>
        <v>8600</v>
      </c>
      <c r="F447" s="283">
        <f>SUM(F448:F448)</f>
        <v>0</v>
      </c>
      <c r="G447" s="283">
        <f>SUM(G448:G448)</f>
        <v>0</v>
      </c>
      <c r="H447" s="283">
        <f>SUM(H448:H448)</f>
        <v>0</v>
      </c>
      <c r="I447" s="282">
        <v>2000</v>
      </c>
      <c r="J447" s="428">
        <v>2000</v>
      </c>
      <c r="K447" s="428">
        <v>2000</v>
      </c>
    </row>
    <row r="448" spans="1:11" ht="25.5">
      <c r="A448" s="284">
        <v>41</v>
      </c>
      <c r="B448" s="212"/>
      <c r="C448" s="284">
        <v>716000</v>
      </c>
      <c r="D448" s="58" t="s">
        <v>472</v>
      </c>
      <c r="E448" s="285">
        <v>8600</v>
      </c>
      <c r="F448" s="286">
        <v>0</v>
      </c>
      <c r="G448" s="286">
        <v>0</v>
      </c>
      <c r="H448" s="286">
        <v>0</v>
      </c>
      <c r="I448" s="285">
        <v>2000</v>
      </c>
      <c r="J448" s="425">
        <v>2000</v>
      </c>
      <c r="K448" s="426">
        <v>2000</v>
      </c>
    </row>
    <row r="449" spans="1:11" ht="15.75">
      <c r="A449" s="422"/>
      <c r="B449" s="279"/>
      <c r="C449" s="287" t="s">
        <v>227</v>
      </c>
      <c r="D449" s="288" t="s">
        <v>379</v>
      </c>
      <c r="E449" s="282">
        <v>288075</v>
      </c>
      <c r="F449" s="283">
        <f>SUM(F453:F453)</f>
        <v>0</v>
      </c>
      <c r="G449" s="283">
        <f>SUM(G453:G453)</f>
        <v>0</v>
      </c>
      <c r="H449" s="283">
        <f>SUM(H453:H453)</f>
        <v>0</v>
      </c>
      <c r="I449" s="282">
        <v>5000</v>
      </c>
      <c r="J449" s="429">
        <v>207000</v>
      </c>
      <c r="K449" s="428">
        <v>87000</v>
      </c>
    </row>
    <row r="450" spans="1:11">
      <c r="A450" s="67" t="s">
        <v>384</v>
      </c>
      <c r="B450" s="421"/>
      <c r="C450" s="67">
        <v>717001</v>
      </c>
      <c r="D450" s="39" t="s">
        <v>508</v>
      </c>
      <c r="E450" s="115">
        <v>266074</v>
      </c>
      <c r="F450" s="394"/>
      <c r="G450" s="394"/>
      <c r="H450" s="394"/>
      <c r="I450" s="115">
        <v>0</v>
      </c>
      <c r="J450" s="333">
        <v>0</v>
      </c>
      <c r="K450" s="86">
        <v>0</v>
      </c>
    </row>
    <row r="451" spans="1:11">
      <c r="A451" s="67">
        <v>41</v>
      </c>
      <c r="B451" s="421"/>
      <c r="C451" s="67" t="s">
        <v>381</v>
      </c>
      <c r="D451" s="39" t="s">
        <v>509</v>
      </c>
      <c r="E451" s="115">
        <v>16296</v>
      </c>
      <c r="F451" s="394"/>
      <c r="G451" s="394"/>
      <c r="H451" s="394"/>
      <c r="I451" s="115">
        <v>0</v>
      </c>
      <c r="J451" s="333">
        <v>0</v>
      </c>
      <c r="K451" s="86">
        <v>0</v>
      </c>
    </row>
    <row r="452" spans="1:11">
      <c r="A452" s="67">
        <v>41</v>
      </c>
      <c r="B452" s="421"/>
      <c r="C452" s="67" t="s">
        <v>507</v>
      </c>
      <c r="D452" s="39" t="s">
        <v>510</v>
      </c>
      <c r="E452" s="115">
        <v>5705</v>
      </c>
      <c r="F452" s="394"/>
      <c r="G452" s="394"/>
      <c r="H452" s="394"/>
      <c r="I452" s="115">
        <v>0</v>
      </c>
      <c r="J452" s="115">
        <v>2000</v>
      </c>
      <c r="K452" s="427">
        <v>2000</v>
      </c>
    </row>
    <row r="453" spans="1:11">
      <c r="A453" s="34">
        <v>41</v>
      </c>
      <c r="B453" s="212"/>
      <c r="C453" s="34">
        <v>717001</v>
      </c>
      <c r="D453" s="29" t="s">
        <v>380</v>
      </c>
      <c r="E453" s="56">
        <v>0</v>
      </c>
      <c r="F453" s="82">
        <v>0</v>
      </c>
      <c r="G453" s="82">
        <v>0</v>
      </c>
      <c r="H453" s="82">
        <v>0</v>
      </c>
      <c r="I453" s="56">
        <v>5000</v>
      </c>
      <c r="J453" s="82">
        <v>0</v>
      </c>
      <c r="K453" s="82">
        <v>0</v>
      </c>
    </row>
    <row r="454" spans="1:11">
      <c r="A454" s="34">
        <v>41</v>
      </c>
      <c r="B454" s="212"/>
      <c r="C454" s="34" t="s">
        <v>386</v>
      </c>
      <c r="D454" s="29" t="s">
        <v>515</v>
      </c>
      <c r="E454" s="56">
        <v>0</v>
      </c>
      <c r="F454" s="82"/>
      <c r="G454" s="82"/>
      <c r="H454" s="82"/>
      <c r="I454" s="56">
        <v>0</v>
      </c>
      <c r="J454" s="30">
        <v>85000</v>
      </c>
      <c r="K454" s="30">
        <v>85000</v>
      </c>
    </row>
    <row r="455" spans="1:11">
      <c r="A455" s="34">
        <v>41</v>
      </c>
      <c r="B455" s="212"/>
      <c r="C455" s="34" t="s">
        <v>516</v>
      </c>
      <c r="D455" s="29" t="s">
        <v>519</v>
      </c>
      <c r="E455" s="56">
        <v>0</v>
      </c>
      <c r="F455" s="82"/>
      <c r="G455" s="82"/>
      <c r="H455" s="82"/>
      <c r="I455" s="56">
        <v>0</v>
      </c>
      <c r="J455" s="30">
        <v>120000</v>
      </c>
      <c r="K455" s="30">
        <v>0</v>
      </c>
    </row>
    <row r="456" spans="1:11" ht="15.75">
      <c r="A456" s="402"/>
      <c r="B456" s="430"/>
      <c r="C456" s="287" t="s">
        <v>517</v>
      </c>
      <c r="D456" s="288" t="s">
        <v>518</v>
      </c>
      <c r="E456" s="282">
        <v>0</v>
      </c>
      <c r="F456" s="424"/>
      <c r="G456" s="424"/>
      <c r="H456" s="424"/>
      <c r="I456" s="282">
        <v>200000</v>
      </c>
      <c r="J456" s="431">
        <v>200000</v>
      </c>
      <c r="K456" s="431">
        <v>200000</v>
      </c>
    </row>
    <row r="457" spans="1:11">
      <c r="A457" s="34">
        <v>41</v>
      </c>
      <c r="B457" s="212"/>
      <c r="C457" s="34" t="s">
        <v>381</v>
      </c>
      <c r="D457" s="29" t="s">
        <v>382</v>
      </c>
      <c r="E457" s="56">
        <v>0</v>
      </c>
      <c r="F457" s="82">
        <v>0</v>
      </c>
      <c r="G457" s="82"/>
      <c r="H457" s="82">
        <v>0</v>
      </c>
      <c r="I457" s="56">
        <v>200000</v>
      </c>
      <c r="J457" s="30">
        <v>200000</v>
      </c>
      <c r="K457" s="30">
        <v>200000</v>
      </c>
    </row>
    <row r="458" spans="1:11" ht="15.75">
      <c r="A458" s="422"/>
      <c r="B458" s="279"/>
      <c r="C458" s="280" t="s">
        <v>273</v>
      </c>
      <c r="D458" s="288" t="s">
        <v>383</v>
      </c>
      <c r="E458" s="282">
        <v>0</v>
      </c>
      <c r="F458" s="283">
        <f t="shared" ref="F458:H458" si="81">SUM(F459:F460)</f>
        <v>0</v>
      </c>
      <c r="G458" s="283">
        <f t="shared" si="81"/>
        <v>0</v>
      </c>
      <c r="H458" s="283">
        <f t="shared" si="81"/>
        <v>0</v>
      </c>
      <c r="I458" s="282">
        <v>236000</v>
      </c>
      <c r="J458" s="338">
        <f>SUM(J459:J460)</f>
        <v>0</v>
      </c>
      <c r="K458" s="338">
        <v>0</v>
      </c>
    </row>
    <row r="459" spans="1:11">
      <c r="A459" s="34" t="s">
        <v>384</v>
      </c>
      <c r="B459" s="212"/>
      <c r="C459" s="34">
        <v>717002</v>
      </c>
      <c r="D459" s="29" t="s">
        <v>385</v>
      </c>
      <c r="E459" s="56">
        <v>0</v>
      </c>
      <c r="F459" s="82">
        <v>0</v>
      </c>
      <c r="G459" s="82">
        <v>0</v>
      </c>
      <c r="H459" s="82">
        <v>0</v>
      </c>
      <c r="I459" s="56">
        <v>224200</v>
      </c>
      <c r="J459" s="82">
        <v>0</v>
      </c>
      <c r="K459" s="87">
        <v>0</v>
      </c>
    </row>
    <row r="460" spans="1:11">
      <c r="A460" s="34">
        <v>41</v>
      </c>
      <c r="B460" s="212"/>
      <c r="C460" s="34" t="s">
        <v>386</v>
      </c>
      <c r="D460" s="29" t="s">
        <v>387</v>
      </c>
      <c r="E460" s="56">
        <v>0</v>
      </c>
      <c r="F460" s="82">
        <v>0</v>
      </c>
      <c r="G460" s="82">
        <v>0</v>
      </c>
      <c r="H460" s="82">
        <v>0</v>
      </c>
      <c r="I460" s="56">
        <v>11800</v>
      </c>
      <c r="J460" s="82">
        <v>0</v>
      </c>
      <c r="K460" s="87">
        <v>0</v>
      </c>
    </row>
    <row r="461" spans="1:11" ht="15.75">
      <c r="A461" s="422"/>
      <c r="B461" s="278"/>
      <c r="C461" s="287" t="s">
        <v>329</v>
      </c>
      <c r="D461" s="288" t="s">
        <v>330</v>
      </c>
      <c r="E461" s="282">
        <v>0</v>
      </c>
      <c r="F461" s="283">
        <f t="shared" ref="F461:H461" si="82">SUM(F462:F463)</f>
        <v>0</v>
      </c>
      <c r="G461" s="283">
        <f t="shared" si="82"/>
        <v>0</v>
      </c>
      <c r="H461" s="283">
        <f t="shared" si="82"/>
        <v>0</v>
      </c>
      <c r="I461" s="429">
        <v>65600</v>
      </c>
      <c r="J461" s="338">
        <f>SUM(J462:J463)</f>
        <v>0</v>
      </c>
      <c r="K461" s="338">
        <v>0</v>
      </c>
    </row>
    <row r="462" spans="1:11" ht="15.75">
      <c r="A462" s="34">
        <v>1151</v>
      </c>
      <c r="B462" s="2"/>
      <c r="C462" s="34">
        <v>717002</v>
      </c>
      <c r="D462" s="29" t="s">
        <v>388</v>
      </c>
      <c r="E462" s="56">
        <v>0</v>
      </c>
      <c r="F462" s="82">
        <v>0</v>
      </c>
      <c r="G462" s="82">
        <v>0</v>
      </c>
      <c r="H462" s="82">
        <v>0</v>
      </c>
      <c r="I462" s="56">
        <v>40800</v>
      </c>
      <c r="J462" s="82">
        <v>0</v>
      </c>
      <c r="K462" s="87">
        <v>0</v>
      </c>
    </row>
    <row r="463" spans="1:11" ht="15.75">
      <c r="A463" s="34">
        <v>41</v>
      </c>
      <c r="B463" s="2"/>
      <c r="C463" s="34" t="s">
        <v>386</v>
      </c>
      <c r="D463" s="29" t="s">
        <v>389</v>
      </c>
      <c r="E463" s="56">
        <v>0</v>
      </c>
      <c r="F463" s="82">
        <v>0</v>
      </c>
      <c r="G463" s="82">
        <v>0</v>
      </c>
      <c r="H463" s="82">
        <v>0</v>
      </c>
      <c r="I463" s="56">
        <v>24800</v>
      </c>
      <c r="J463" s="82">
        <v>0</v>
      </c>
      <c r="K463" s="87">
        <v>0</v>
      </c>
    </row>
    <row r="464" spans="1:11" ht="15.75">
      <c r="A464" s="422"/>
      <c r="B464" s="288"/>
      <c r="C464" s="287" t="s">
        <v>277</v>
      </c>
      <c r="D464" s="288" t="s">
        <v>502</v>
      </c>
      <c r="E464" s="401">
        <v>0</v>
      </c>
      <c r="F464" s="338"/>
      <c r="G464" s="338"/>
      <c r="H464" s="338"/>
      <c r="I464" s="401">
        <v>0</v>
      </c>
      <c r="J464" s="428">
        <v>144000</v>
      </c>
      <c r="K464" s="338">
        <v>0</v>
      </c>
    </row>
    <row r="465" spans="1:11" ht="15.75">
      <c r="A465" s="34" t="s">
        <v>384</v>
      </c>
      <c r="B465" s="2"/>
      <c r="C465" s="34">
        <v>717001</v>
      </c>
      <c r="D465" s="29" t="s">
        <v>503</v>
      </c>
      <c r="E465" s="56">
        <v>0</v>
      </c>
      <c r="F465" s="82"/>
      <c r="G465" s="82"/>
      <c r="H465" s="82"/>
      <c r="I465" s="56">
        <v>0</v>
      </c>
      <c r="J465" s="30">
        <v>144000</v>
      </c>
      <c r="K465" s="87">
        <v>0</v>
      </c>
    </row>
    <row r="466" spans="1:11" ht="15.75">
      <c r="A466" s="423"/>
      <c r="B466" s="288"/>
      <c r="C466" s="287" t="s">
        <v>334</v>
      </c>
      <c r="D466" s="288" t="s">
        <v>511</v>
      </c>
      <c r="E466" s="282">
        <v>10300</v>
      </c>
      <c r="F466" s="424"/>
      <c r="G466" s="424"/>
      <c r="H466" s="424"/>
      <c r="I466" s="282">
        <v>0</v>
      </c>
      <c r="J466" s="424">
        <v>0</v>
      </c>
      <c r="K466" s="424">
        <v>0</v>
      </c>
    </row>
    <row r="467" spans="1:11" ht="15.75">
      <c r="A467" s="34" t="s">
        <v>57</v>
      </c>
      <c r="B467" s="2"/>
      <c r="C467" s="34">
        <v>721006</v>
      </c>
      <c r="D467" s="29" t="s">
        <v>512</v>
      </c>
      <c r="E467" s="56">
        <v>10300</v>
      </c>
      <c r="F467" s="82"/>
      <c r="G467" s="82"/>
      <c r="H467" s="82"/>
      <c r="I467" s="56">
        <v>0</v>
      </c>
      <c r="J467" s="82">
        <v>0</v>
      </c>
      <c r="K467" s="87">
        <v>0</v>
      </c>
    </row>
    <row r="468" spans="1:11" ht="15.75">
      <c r="A468" s="167"/>
      <c r="B468" s="2"/>
      <c r="C468" s="34"/>
      <c r="D468" s="29"/>
      <c r="E468" s="56"/>
      <c r="F468" s="82"/>
      <c r="G468" s="82"/>
      <c r="H468" s="82"/>
      <c r="I468" s="56"/>
      <c r="J468" s="82"/>
      <c r="K468" s="87"/>
    </row>
    <row r="469" spans="1:11" ht="15.75">
      <c r="A469" s="167"/>
      <c r="B469" s="2"/>
      <c r="C469" s="34"/>
      <c r="D469" s="29"/>
      <c r="E469" s="56"/>
      <c r="F469" s="82"/>
      <c r="G469" s="82"/>
      <c r="H469" s="82"/>
      <c r="I469" s="56"/>
      <c r="J469" s="82"/>
      <c r="K469" s="87"/>
    </row>
    <row r="470" spans="1:11" ht="15.75">
      <c r="A470" s="167"/>
      <c r="B470" s="2"/>
      <c r="C470" s="34"/>
      <c r="D470" s="29"/>
      <c r="E470" s="56"/>
      <c r="F470" s="82"/>
      <c r="G470" s="82"/>
      <c r="H470" s="82"/>
      <c r="I470" s="56"/>
      <c r="J470" s="82"/>
      <c r="K470" s="87"/>
    </row>
    <row r="471" spans="1:11" ht="15.75">
      <c r="A471" s="167"/>
      <c r="B471" s="2"/>
      <c r="C471" s="34"/>
      <c r="D471" s="29"/>
      <c r="E471" s="56"/>
      <c r="F471" s="82"/>
      <c r="G471" s="82"/>
      <c r="H471" s="82"/>
      <c r="I471" s="56"/>
      <c r="J471" s="82"/>
      <c r="K471" s="87"/>
    </row>
    <row r="472" spans="1:11" ht="15.75">
      <c r="A472" s="167"/>
      <c r="B472" s="2"/>
      <c r="C472" s="34"/>
      <c r="D472" s="29"/>
      <c r="E472" s="56"/>
      <c r="F472" s="82"/>
      <c r="G472" s="82"/>
      <c r="H472" s="82"/>
      <c r="I472" s="56"/>
      <c r="J472" s="82"/>
      <c r="K472" s="87"/>
    </row>
    <row r="473" spans="1:11" ht="15.75">
      <c r="A473" s="167"/>
      <c r="B473" s="2"/>
      <c r="C473" s="34"/>
      <c r="D473" s="29"/>
      <c r="E473" s="56"/>
      <c r="F473" s="82"/>
      <c r="G473" s="82"/>
      <c r="H473" s="82"/>
      <c r="I473" s="56"/>
      <c r="J473" s="82"/>
      <c r="K473" s="87"/>
    </row>
    <row r="474" spans="1:11" ht="15.75">
      <c r="A474" s="167"/>
      <c r="B474" s="2"/>
      <c r="C474" s="34"/>
      <c r="D474" s="29"/>
      <c r="E474" s="56"/>
      <c r="F474" s="82"/>
      <c r="G474" s="82"/>
      <c r="H474" s="82"/>
      <c r="I474" s="56"/>
      <c r="J474" s="82"/>
      <c r="K474" s="87"/>
    </row>
    <row r="475" spans="1:11" ht="15.75">
      <c r="A475" s="167"/>
      <c r="B475" s="2"/>
      <c r="C475" s="34"/>
      <c r="D475" s="29"/>
      <c r="E475" s="56"/>
      <c r="F475" s="82"/>
      <c r="G475" s="82"/>
      <c r="H475" s="82"/>
      <c r="I475" s="56"/>
      <c r="J475" s="82"/>
      <c r="K475" s="87"/>
    </row>
    <row r="476" spans="1:11" ht="15.75">
      <c r="A476" s="167"/>
      <c r="B476" s="2"/>
      <c r="C476" s="34"/>
      <c r="D476" s="29"/>
      <c r="E476" s="56"/>
      <c r="F476" s="82"/>
      <c r="G476" s="82"/>
      <c r="H476" s="82"/>
      <c r="I476" s="56"/>
      <c r="J476" s="82"/>
      <c r="K476" s="87"/>
    </row>
    <row r="477" spans="1:11" ht="18.75">
      <c r="A477" s="135" t="s">
        <v>408</v>
      </c>
      <c r="B477" s="135"/>
      <c r="C477" s="136"/>
      <c r="D477" s="136"/>
      <c r="E477" s="144">
        <v>336451</v>
      </c>
      <c r="F477" s="147">
        <f>SUM(F478,F485,F488,F492)</f>
        <v>0</v>
      </c>
      <c r="G477" s="147">
        <f>SUM(G478,G485,G488,G492)</f>
        <v>0</v>
      </c>
      <c r="H477" s="147">
        <f>SUM(H478,H485,H488,H492)</f>
        <v>0</v>
      </c>
      <c r="I477" s="148">
        <v>327866</v>
      </c>
      <c r="J477" s="148">
        <v>340358</v>
      </c>
      <c r="K477" s="148">
        <v>359794</v>
      </c>
    </row>
    <row r="478" spans="1:11" ht="15.75">
      <c r="A478" s="4"/>
      <c r="B478" s="4"/>
      <c r="C478" s="4"/>
      <c r="D478" s="298" t="s">
        <v>409</v>
      </c>
      <c r="E478" s="17">
        <f>SUM(E479:E484)</f>
        <v>286663</v>
      </c>
      <c r="F478" s="299">
        <f>SUM(F479:F484)</f>
        <v>0</v>
      </c>
      <c r="G478" s="299">
        <f>SUM(G479:G484)</f>
        <v>0</v>
      </c>
      <c r="H478" s="299">
        <f>SUM(H479:H484)</f>
        <v>0</v>
      </c>
      <c r="I478" s="32">
        <v>281356</v>
      </c>
      <c r="J478" s="28">
        <v>291986</v>
      </c>
      <c r="K478" s="28">
        <v>307601</v>
      </c>
    </row>
    <row r="479" spans="1:11" ht="15.75">
      <c r="A479" s="2"/>
      <c r="B479" s="2"/>
      <c r="C479" s="2"/>
      <c r="D479" s="46" t="s">
        <v>410</v>
      </c>
      <c r="E479" s="56">
        <v>276524</v>
      </c>
      <c r="F479" s="82">
        <v>0</v>
      </c>
      <c r="G479" s="82">
        <v>0</v>
      </c>
      <c r="H479" s="82">
        <v>0</v>
      </c>
      <c r="I479" s="300">
        <v>268860</v>
      </c>
      <c r="J479" s="30">
        <v>279990</v>
      </c>
      <c r="K479" s="47">
        <v>295805</v>
      </c>
    </row>
    <row r="480" spans="1:11" ht="15.75">
      <c r="A480" s="2"/>
      <c r="B480" s="2"/>
      <c r="C480" s="2"/>
      <c r="D480" s="29" t="s">
        <v>411</v>
      </c>
      <c r="E480" s="56">
        <v>3666</v>
      </c>
      <c r="F480" s="82">
        <v>0</v>
      </c>
      <c r="G480" s="82">
        <v>0</v>
      </c>
      <c r="H480" s="82">
        <v>0</v>
      </c>
      <c r="I480" s="300">
        <v>4000</v>
      </c>
      <c r="J480" s="30">
        <v>3600</v>
      </c>
      <c r="K480" s="47">
        <v>3600</v>
      </c>
    </row>
    <row r="481" spans="1:11" ht="15.75">
      <c r="A481" s="2"/>
      <c r="B481" s="2"/>
      <c r="C481" s="2"/>
      <c r="D481" s="29" t="s">
        <v>412</v>
      </c>
      <c r="E481" s="56">
        <v>3138</v>
      </c>
      <c r="F481" s="82">
        <v>0</v>
      </c>
      <c r="G481" s="82">
        <v>0</v>
      </c>
      <c r="H481" s="82">
        <v>0</v>
      </c>
      <c r="I481" s="300">
        <v>4500</v>
      </c>
      <c r="J481" s="30">
        <v>4400</v>
      </c>
      <c r="K481" s="47">
        <v>4200</v>
      </c>
    </row>
    <row r="482" spans="1:11" ht="15.75">
      <c r="A482" s="2"/>
      <c r="B482" s="2"/>
      <c r="C482" s="2"/>
      <c r="D482" s="29" t="s">
        <v>413</v>
      </c>
      <c r="E482" s="56">
        <v>996</v>
      </c>
      <c r="F482" s="82">
        <v>0</v>
      </c>
      <c r="G482" s="82">
        <v>0</v>
      </c>
      <c r="H482" s="82">
        <v>0</v>
      </c>
      <c r="I482" s="300">
        <v>996</v>
      </c>
      <c r="J482" s="30">
        <v>996</v>
      </c>
      <c r="K482" s="47">
        <v>996</v>
      </c>
    </row>
    <row r="483" spans="1:11" ht="15.75">
      <c r="A483" s="2"/>
      <c r="B483" s="2"/>
      <c r="C483" s="2"/>
      <c r="D483" s="29" t="s">
        <v>495</v>
      </c>
      <c r="E483" s="56">
        <v>6</v>
      </c>
      <c r="F483" s="82"/>
      <c r="G483" s="82"/>
      <c r="H483" s="82"/>
      <c r="I483" s="300">
        <v>0</v>
      </c>
      <c r="J483" s="30">
        <v>0</v>
      </c>
      <c r="K483" s="47">
        <v>0</v>
      </c>
    </row>
    <row r="484" spans="1:11" ht="15.75">
      <c r="A484" s="2"/>
      <c r="B484" s="2"/>
      <c r="C484" s="2"/>
      <c r="D484" s="29" t="s">
        <v>414</v>
      </c>
      <c r="E484" s="56">
        <v>2333</v>
      </c>
      <c r="F484" s="82">
        <v>0</v>
      </c>
      <c r="G484" s="82">
        <v>0</v>
      </c>
      <c r="H484" s="82">
        <v>0</v>
      </c>
      <c r="I484" s="300">
        <v>3000</v>
      </c>
      <c r="J484" s="30">
        <v>3000</v>
      </c>
      <c r="K484" s="47">
        <v>3000</v>
      </c>
    </row>
    <row r="485" spans="1:11" ht="15.75">
      <c r="A485" s="4"/>
      <c r="B485" s="4"/>
      <c r="C485" s="4"/>
      <c r="D485" s="6" t="s">
        <v>415</v>
      </c>
      <c r="E485" s="17">
        <f>SUM(E486:E487)</f>
        <v>10000</v>
      </c>
      <c r="F485" s="91">
        <f t="shared" ref="F485:H485" si="83">SUM(F486:F487)</f>
        <v>0</v>
      </c>
      <c r="G485" s="91">
        <f t="shared" si="83"/>
        <v>0</v>
      </c>
      <c r="H485" s="91">
        <f t="shared" si="83"/>
        <v>0</v>
      </c>
      <c r="I485" s="32">
        <v>9810</v>
      </c>
      <c r="J485" s="28">
        <v>10244</v>
      </c>
      <c r="K485" s="28">
        <v>11052</v>
      </c>
    </row>
    <row r="486" spans="1:11" ht="15.75">
      <c r="A486" s="2"/>
      <c r="B486" s="2"/>
      <c r="C486" s="2"/>
      <c r="D486" s="29" t="s">
        <v>410</v>
      </c>
      <c r="E486" s="56">
        <v>9000</v>
      </c>
      <c r="F486" s="82">
        <v>0</v>
      </c>
      <c r="G486" s="82">
        <v>0</v>
      </c>
      <c r="H486" s="82">
        <v>0</v>
      </c>
      <c r="I486" s="30">
        <f>SUM(E486:H486)</f>
        <v>9000</v>
      </c>
      <c r="J486" s="30">
        <v>9000</v>
      </c>
      <c r="K486" s="47">
        <v>10000</v>
      </c>
    </row>
    <row r="487" spans="1:11" ht="15.75">
      <c r="A487" s="2"/>
      <c r="B487" s="2"/>
      <c r="C487" s="2"/>
      <c r="D487" s="29" t="s">
        <v>416</v>
      </c>
      <c r="E487" s="56">
        <v>1000</v>
      </c>
      <c r="F487" s="82">
        <v>0</v>
      </c>
      <c r="G487" s="82">
        <v>0</v>
      </c>
      <c r="H487" s="82">
        <v>0</v>
      </c>
      <c r="I487" s="30">
        <v>810</v>
      </c>
      <c r="J487" s="30">
        <v>1244</v>
      </c>
      <c r="K487" s="47">
        <v>1052</v>
      </c>
    </row>
    <row r="488" spans="1:11" ht="15.75">
      <c r="A488" s="4"/>
      <c r="B488" s="4"/>
      <c r="C488" s="4"/>
      <c r="D488" s="6" t="s">
        <v>417</v>
      </c>
      <c r="E488" s="17">
        <f>SUM(E489:E491)</f>
        <v>32988</v>
      </c>
      <c r="F488" s="91">
        <f>SUM(F489:F491)</f>
        <v>0</v>
      </c>
      <c r="G488" s="91">
        <f>SUM(G489:G491)</f>
        <v>0</v>
      </c>
      <c r="H488" s="91">
        <f>SUM(H489:H491)</f>
        <v>0</v>
      </c>
      <c r="I488" s="32">
        <v>31380</v>
      </c>
      <c r="J488" s="28">
        <v>32278</v>
      </c>
      <c r="K488" s="28">
        <v>34341</v>
      </c>
    </row>
    <row r="489" spans="1:11" ht="15.75">
      <c r="A489" s="2"/>
      <c r="B489" s="2"/>
      <c r="C489" s="2"/>
      <c r="D489" s="29" t="s">
        <v>410</v>
      </c>
      <c r="E489" s="56">
        <v>22000</v>
      </c>
      <c r="F489" s="82">
        <v>0</v>
      </c>
      <c r="G489" s="82">
        <v>0</v>
      </c>
      <c r="H489" s="82">
        <v>0</v>
      </c>
      <c r="I489" s="30">
        <v>20392</v>
      </c>
      <c r="J489" s="30">
        <v>21290</v>
      </c>
      <c r="K489" s="47">
        <v>23353</v>
      </c>
    </row>
    <row r="490" spans="1:11" ht="15.75">
      <c r="A490" s="2"/>
      <c r="B490" s="2"/>
      <c r="C490" s="2"/>
      <c r="D490" s="29" t="s">
        <v>496</v>
      </c>
      <c r="E490" s="56">
        <v>2988</v>
      </c>
      <c r="F490" s="82"/>
      <c r="G490" s="82"/>
      <c r="H490" s="82"/>
      <c r="I490" s="30">
        <v>2988</v>
      </c>
      <c r="J490" s="30">
        <v>2988</v>
      </c>
      <c r="K490" s="47">
        <v>2988</v>
      </c>
    </row>
    <row r="491" spans="1:11" ht="15.75">
      <c r="A491" s="2"/>
      <c r="B491" s="2"/>
      <c r="C491" s="2"/>
      <c r="D491" s="29" t="s">
        <v>418</v>
      </c>
      <c r="E491" s="56">
        <v>8000</v>
      </c>
      <c r="F491" s="82">
        <v>0</v>
      </c>
      <c r="G491" s="82">
        <v>0</v>
      </c>
      <c r="H491" s="82">
        <v>0</v>
      </c>
      <c r="I491" s="30">
        <f t="shared" ref="I491" si="84">SUM(E491:H491)</f>
        <v>8000</v>
      </c>
      <c r="J491" s="30">
        <v>8000</v>
      </c>
      <c r="K491" s="47">
        <v>8000</v>
      </c>
    </row>
    <row r="492" spans="1:11" ht="15.75">
      <c r="A492" s="301"/>
      <c r="B492" s="301"/>
      <c r="C492" s="4"/>
      <c r="D492" s="6" t="s">
        <v>419</v>
      </c>
      <c r="E492" s="302">
        <f>SUM(E493:E494)</f>
        <v>6800</v>
      </c>
      <c r="F492" s="337">
        <f t="shared" ref="F492:H492" si="85">SUM(F493:F494)</f>
        <v>0</v>
      </c>
      <c r="G492" s="337">
        <f t="shared" si="85"/>
        <v>0</v>
      </c>
      <c r="H492" s="337">
        <f t="shared" si="85"/>
        <v>0</v>
      </c>
      <c r="I492" s="32">
        <v>5320</v>
      </c>
      <c r="J492" s="28">
        <v>5850</v>
      </c>
      <c r="K492" s="28">
        <v>6800</v>
      </c>
    </row>
    <row r="493" spans="1:11" ht="15.75">
      <c r="A493" s="9"/>
      <c r="B493" s="9"/>
      <c r="C493" s="2"/>
      <c r="D493" s="29" t="s">
        <v>420</v>
      </c>
      <c r="E493" s="111">
        <v>5688</v>
      </c>
      <c r="F493" s="82">
        <v>0</v>
      </c>
      <c r="G493" s="82">
        <v>0</v>
      </c>
      <c r="H493" s="82">
        <v>0</v>
      </c>
      <c r="I493" s="30">
        <v>4500</v>
      </c>
      <c r="J493" s="30">
        <v>5000</v>
      </c>
      <c r="K493" s="47">
        <v>6000</v>
      </c>
    </row>
    <row r="494" spans="1:11" ht="15.75">
      <c r="A494" s="2"/>
      <c r="B494" s="2"/>
      <c r="C494" s="2"/>
      <c r="D494" s="29" t="s">
        <v>421</v>
      </c>
      <c r="E494" s="56">
        <v>1112</v>
      </c>
      <c r="F494" s="82">
        <v>0</v>
      </c>
      <c r="G494" s="82">
        <v>0</v>
      </c>
      <c r="H494" s="82">
        <v>0</v>
      </c>
      <c r="I494" s="30">
        <v>820</v>
      </c>
      <c r="J494" s="30">
        <v>850</v>
      </c>
      <c r="K494" s="47">
        <v>800</v>
      </c>
    </row>
    <row r="495" spans="1:11" ht="15.75">
      <c r="A495" s="10"/>
      <c r="B495" s="10"/>
      <c r="C495" s="10"/>
      <c r="D495" s="357"/>
      <c r="E495" s="360"/>
      <c r="F495" s="309"/>
      <c r="G495" s="309"/>
      <c r="H495" s="309"/>
      <c r="I495" s="310"/>
      <c r="J495" s="310"/>
      <c r="K495" s="405"/>
    </row>
    <row r="496" spans="1:11" ht="15.75">
      <c r="A496" s="10"/>
      <c r="B496" s="10"/>
      <c r="C496" s="10"/>
      <c r="D496" s="357"/>
      <c r="E496" s="360"/>
      <c r="F496" s="309"/>
      <c r="G496" s="309"/>
      <c r="H496" s="309"/>
      <c r="I496" s="310"/>
      <c r="J496" s="310"/>
      <c r="K496" s="405"/>
    </row>
    <row r="497" spans="1:11" ht="15.75">
      <c r="A497" s="10"/>
      <c r="B497" s="10"/>
      <c r="C497" s="10"/>
      <c r="D497" s="357"/>
      <c r="E497" s="360"/>
      <c r="F497" s="309"/>
      <c r="G497" s="309"/>
      <c r="H497" s="309"/>
      <c r="I497" s="310"/>
      <c r="J497" s="310"/>
      <c r="K497" s="405"/>
    </row>
    <row r="498" spans="1:11" ht="15.75">
      <c r="A498" s="10"/>
      <c r="B498" s="10"/>
      <c r="C498" s="10"/>
      <c r="D498" s="357"/>
      <c r="E498" s="360"/>
      <c r="F498" s="309"/>
      <c r="G498" s="309"/>
      <c r="H498" s="309"/>
      <c r="I498" s="310"/>
      <c r="J498" s="310"/>
      <c r="K498" s="405"/>
    </row>
    <row r="499" spans="1:11" ht="15.75">
      <c r="A499" s="10"/>
      <c r="B499" s="10"/>
      <c r="C499" s="10"/>
      <c r="D499" s="357"/>
      <c r="E499" s="360"/>
      <c r="F499" s="309"/>
      <c r="G499" s="309"/>
      <c r="H499" s="309"/>
      <c r="I499" s="310"/>
      <c r="J499" s="310"/>
      <c r="K499" s="405"/>
    </row>
    <row r="500" spans="1:11" ht="15.75">
      <c r="A500" s="10"/>
      <c r="B500" s="10"/>
      <c r="C500" s="10"/>
      <c r="D500" s="357"/>
      <c r="E500" s="360"/>
      <c r="F500" s="309"/>
      <c r="G500" s="309"/>
      <c r="H500" s="309"/>
      <c r="I500" s="310"/>
      <c r="J500" s="310"/>
      <c r="K500" s="405"/>
    </row>
    <row r="501" spans="1:11" ht="15.75">
      <c r="A501" s="10"/>
      <c r="B501" s="10"/>
      <c r="C501" s="10"/>
      <c r="D501" s="357"/>
      <c r="E501" s="360"/>
      <c r="F501" s="309"/>
      <c r="G501" s="309"/>
      <c r="H501" s="309"/>
      <c r="I501" s="310"/>
      <c r="J501" s="310"/>
      <c r="K501" s="405"/>
    </row>
    <row r="502" spans="1:11" ht="15.75">
      <c r="A502" s="10"/>
      <c r="B502" s="10"/>
      <c r="C502" s="10"/>
      <c r="D502" s="357"/>
      <c r="E502" s="360"/>
      <c r="F502" s="309"/>
      <c r="G502" s="309"/>
      <c r="H502" s="309"/>
      <c r="I502" s="310"/>
      <c r="J502" s="310"/>
      <c r="K502" s="405"/>
    </row>
    <row r="503" spans="1:11" ht="15.75">
      <c r="A503" s="10"/>
      <c r="B503" s="10"/>
      <c r="C503" s="10"/>
      <c r="D503" s="357"/>
      <c r="E503" s="360"/>
      <c r="F503" s="309"/>
      <c r="G503" s="309"/>
      <c r="H503" s="309"/>
      <c r="I503" s="310"/>
      <c r="J503" s="310"/>
      <c r="K503" s="405"/>
    </row>
    <row r="504" spans="1:11" ht="15.75">
      <c r="A504" s="10"/>
      <c r="B504" s="10"/>
      <c r="C504" s="10"/>
      <c r="D504" s="357"/>
      <c r="E504" s="360"/>
      <c r="F504" s="309"/>
      <c r="G504" s="309"/>
      <c r="H504" s="309"/>
      <c r="I504" s="310"/>
      <c r="J504" s="310"/>
      <c r="K504" s="405"/>
    </row>
    <row r="505" spans="1:11" ht="15.75">
      <c r="A505" s="10"/>
      <c r="B505" s="10"/>
      <c r="C505" s="10"/>
      <c r="D505" s="357"/>
      <c r="E505" s="360"/>
      <c r="F505" s="309"/>
      <c r="G505" s="309"/>
      <c r="H505" s="309"/>
      <c r="I505" s="310"/>
      <c r="J505" s="310"/>
      <c r="K505" s="405"/>
    </row>
    <row r="506" spans="1:11" ht="15.75">
      <c r="A506" s="10"/>
      <c r="B506" s="10"/>
      <c r="C506" s="10"/>
      <c r="D506" s="357"/>
      <c r="E506" s="360"/>
      <c r="F506" s="309"/>
      <c r="G506" s="309"/>
      <c r="H506" s="309"/>
      <c r="I506" s="310"/>
      <c r="J506" s="310"/>
      <c r="K506" s="405"/>
    </row>
    <row r="507" spans="1:11" ht="15.75">
      <c r="A507" s="10"/>
      <c r="B507" s="10"/>
      <c r="C507" s="10"/>
      <c r="D507" s="357"/>
      <c r="E507" s="360"/>
      <c r="F507" s="309"/>
      <c r="G507" s="309"/>
      <c r="H507" s="309"/>
      <c r="I507" s="310"/>
      <c r="J507" s="310"/>
      <c r="K507" s="405"/>
    </row>
    <row r="508" spans="1:11" ht="15.75">
      <c r="A508" s="10"/>
      <c r="B508" s="10"/>
      <c r="C508" s="10"/>
      <c r="D508" s="357"/>
      <c r="E508" s="360"/>
      <c r="F508" s="309"/>
      <c r="G508" s="309"/>
      <c r="H508" s="309"/>
      <c r="I508" s="310"/>
      <c r="J508" s="309"/>
      <c r="K508" s="311"/>
    </row>
    <row r="509" spans="1:11" ht="15.75">
      <c r="A509" s="10"/>
      <c r="B509" s="10"/>
      <c r="C509" s="10"/>
      <c r="D509" s="357"/>
      <c r="E509" s="113" t="s">
        <v>486</v>
      </c>
      <c r="F509" s="113" t="s">
        <v>468</v>
      </c>
      <c r="G509" s="50" t="s">
        <v>469</v>
      </c>
      <c r="H509" s="50" t="s">
        <v>470</v>
      </c>
      <c r="I509" s="50">
        <v>2014</v>
      </c>
      <c r="J509" s="114">
        <v>2015</v>
      </c>
      <c r="K509" s="50">
        <v>2016</v>
      </c>
    </row>
    <row r="510" spans="1:11" ht="18.75">
      <c r="A510" s="342" t="s">
        <v>461</v>
      </c>
      <c r="B510" s="343"/>
      <c r="C510" s="343"/>
      <c r="D510" s="344"/>
      <c r="E510" s="345"/>
      <c r="F510" s="346"/>
      <c r="G510" s="346"/>
      <c r="H510" s="346"/>
      <c r="I510" s="347"/>
      <c r="J510" s="346"/>
      <c r="K510" s="348"/>
    </row>
    <row r="511" spans="1:11" ht="15.75">
      <c r="A511" s="439" t="s">
        <v>462</v>
      </c>
      <c r="B511" s="440"/>
      <c r="C511" s="440"/>
      <c r="D511" s="441"/>
      <c r="E511" s="377">
        <v>39718</v>
      </c>
      <c r="F511" s="340">
        <f t="shared" ref="F511" si="86">SUM(F521)</f>
        <v>0</v>
      </c>
      <c r="G511" s="341">
        <v>0</v>
      </c>
      <c r="H511" s="341">
        <v>0</v>
      </c>
      <c r="I511" s="379">
        <v>51600</v>
      </c>
      <c r="J511" s="380">
        <v>51800</v>
      </c>
      <c r="K511" s="379">
        <v>51800</v>
      </c>
    </row>
    <row r="512" spans="1:11" ht="15.75">
      <c r="A512" s="442" t="s">
        <v>463</v>
      </c>
      <c r="B512" s="443"/>
      <c r="C512" s="443"/>
      <c r="D512" s="444"/>
      <c r="E512" s="378">
        <v>23899</v>
      </c>
      <c r="F512" s="354">
        <f>SUM(F855)</f>
        <v>0</v>
      </c>
      <c r="G512" s="355">
        <v>0</v>
      </c>
      <c r="H512" s="356">
        <v>0</v>
      </c>
      <c r="I512" s="381">
        <v>23899</v>
      </c>
      <c r="J512" s="382">
        <v>28899</v>
      </c>
      <c r="K512" s="381">
        <v>33899</v>
      </c>
    </row>
    <row r="513" spans="1:11" ht="18.75">
      <c r="A513" s="432" t="s">
        <v>471</v>
      </c>
      <c r="B513" s="433"/>
      <c r="C513" s="433"/>
      <c r="D513" s="433"/>
      <c r="E513" s="383">
        <v>15819</v>
      </c>
      <c r="F513" s="358"/>
      <c r="G513" s="384">
        <v>27701</v>
      </c>
      <c r="H513" s="385"/>
      <c r="I513" s="386">
        <v>27701</v>
      </c>
      <c r="J513" s="386">
        <v>22901</v>
      </c>
      <c r="K513" s="387">
        <v>17901</v>
      </c>
    </row>
    <row r="514" spans="1:11" ht="18.75">
      <c r="A514" s="289"/>
      <c r="B514" s="289"/>
      <c r="C514" s="289"/>
      <c r="D514" s="289"/>
      <c r="E514" s="290"/>
      <c r="F514" s="291"/>
      <c r="G514" s="292"/>
      <c r="H514" s="293"/>
      <c r="I514" s="294"/>
      <c r="J514" s="295"/>
      <c r="K514" s="295"/>
    </row>
    <row r="515" spans="1:11" ht="15.75">
      <c r="A515" s="319"/>
      <c r="B515" s="10"/>
      <c r="C515" s="10"/>
      <c r="D515" s="10"/>
      <c r="E515" s="10"/>
      <c r="I515" s="303"/>
    </row>
    <row r="516" spans="1:11" ht="18.75">
      <c r="A516" s="130" t="s">
        <v>464</v>
      </c>
      <c r="B516" s="13"/>
      <c r="C516" s="14"/>
      <c r="D516" s="14"/>
      <c r="E516" s="144">
        <f>SUM(E518,E520)</f>
        <v>39718</v>
      </c>
      <c r="F516" s="145">
        <f>SUM(F518,F520)</f>
        <v>0</v>
      </c>
      <c r="G516" s="145">
        <f t="shared" ref="G516:H516" si="87">SUM(G518,G520)</f>
        <v>0</v>
      </c>
      <c r="H516" s="145">
        <f t="shared" si="87"/>
        <v>0</v>
      </c>
      <c r="I516" s="144">
        <v>51600</v>
      </c>
      <c r="J516" s="148">
        <v>51800</v>
      </c>
      <c r="K516" s="148">
        <v>51800</v>
      </c>
    </row>
    <row r="517" spans="1:11">
      <c r="A517" s="127" t="s">
        <v>10</v>
      </c>
      <c r="B517" s="127" t="s">
        <v>0</v>
      </c>
      <c r="C517" s="127" t="s">
        <v>1</v>
      </c>
      <c r="D517" s="127" t="s">
        <v>2</v>
      </c>
      <c r="E517" s="127" t="s">
        <v>486</v>
      </c>
      <c r="F517" s="127" t="s">
        <v>72</v>
      </c>
      <c r="G517" s="127" t="s">
        <v>73</v>
      </c>
      <c r="H517" s="127" t="s">
        <v>74</v>
      </c>
      <c r="I517" s="128">
        <v>2014</v>
      </c>
      <c r="J517" s="127">
        <v>2015</v>
      </c>
      <c r="K517" s="127">
        <v>2016</v>
      </c>
    </row>
    <row r="518" spans="1:11" ht="15.75">
      <c r="A518" s="26">
        <v>41</v>
      </c>
      <c r="B518" s="4"/>
      <c r="C518" s="312">
        <v>411</v>
      </c>
      <c r="D518" s="15" t="s">
        <v>447</v>
      </c>
      <c r="E518" s="55">
        <f>SUM(E519)</f>
        <v>1600</v>
      </c>
      <c r="F518" s="97">
        <f t="shared" ref="F518:H518" si="88">SUM(F519)</f>
        <v>0</v>
      </c>
      <c r="G518" s="97">
        <f t="shared" si="88"/>
        <v>0</v>
      </c>
      <c r="H518" s="97">
        <f t="shared" si="88"/>
        <v>0</v>
      </c>
      <c r="I518" s="117">
        <v>1600</v>
      </c>
      <c r="J518" s="117">
        <v>1800</v>
      </c>
      <c r="K518" s="117">
        <v>1800</v>
      </c>
    </row>
    <row r="519" spans="1:11" ht="15.75">
      <c r="A519" s="27">
        <v>41</v>
      </c>
      <c r="B519" s="2"/>
      <c r="C519" s="46" t="s">
        <v>448</v>
      </c>
      <c r="D519" s="102" t="s">
        <v>449</v>
      </c>
      <c r="E519" s="103">
        <v>1600</v>
      </c>
      <c r="F519" s="83">
        <v>0</v>
      </c>
      <c r="G519" s="83">
        <v>0</v>
      </c>
      <c r="H519" s="83"/>
      <c r="I519" s="65">
        <v>1600</v>
      </c>
      <c r="J519" s="64">
        <v>1800</v>
      </c>
      <c r="K519" s="65">
        <v>1800</v>
      </c>
    </row>
    <row r="520" spans="1:11" ht="15.75">
      <c r="A520" s="4"/>
      <c r="B520" s="4"/>
      <c r="C520" s="312">
        <v>453</v>
      </c>
      <c r="D520" s="313" t="s">
        <v>450</v>
      </c>
      <c r="E520" s="55">
        <f>SUM(E521:E522)</f>
        <v>38118</v>
      </c>
      <c r="F520" s="97">
        <f t="shared" ref="F520:H520" si="89">SUM(F521:F522)</f>
        <v>0</v>
      </c>
      <c r="G520" s="97">
        <f t="shared" si="89"/>
        <v>0</v>
      </c>
      <c r="H520" s="97">
        <f t="shared" si="89"/>
        <v>0</v>
      </c>
      <c r="I520" s="117">
        <v>50000</v>
      </c>
      <c r="J520" s="117">
        <v>50000</v>
      </c>
      <c r="K520" s="117">
        <v>50000</v>
      </c>
    </row>
    <row r="521" spans="1:11">
      <c r="A521" s="314">
        <v>41</v>
      </c>
      <c r="B521" s="314"/>
      <c r="C521" s="60">
        <v>453000</v>
      </c>
      <c r="D521" s="102" t="s">
        <v>451</v>
      </c>
      <c r="E521" s="315">
        <v>20228</v>
      </c>
      <c r="F521" s="83">
        <v>0</v>
      </c>
      <c r="G521" s="83">
        <v>0</v>
      </c>
      <c r="H521" s="83">
        <v>0</v>
      </c>
      <c r="I521" s="65">
        <v>40000</v>
      </c>
      <c r="J521" s="64">
        <v>40000</v>
      </c>
      <c r="K521" s="65">
        <v>40000</v>
      </c>
    </row>
    <row r="522" spans="1:11" ht="25.5">
      <c r="A522" s="314">
        <v>111</v>
      </c>
      <c r="B522" s="314"/>
      <c r="C522" s="46" t="s">
        <v>452</v>
      </c>
      <c r="D522" s="102" t="s">
        <v>453</v>
      </c>
      <c r="E522" s="63">
        <v>17890</v>
      </c>
      <c r="F522" s="83">
        <v>0</v>
      </c>
      <c r="G522" s="83">
        <v>0</v>
      </c>
      <c r="H522" s="83">
        <v>0</v>
      </c>
      <c r="I522" s="65">
        <v>10000</v>
      </c>
      <c r="J522" s="64">
        <v>10000</v>
      </c>
      <c r="K522" s="65">
        <v>10000</v>
      </c>
    </row>
    <row r="523" spans="1:11" ht="18.75">
      <c r="A523" s="316" t="s">
        <v>465</v>
      </c>
      <c r="B523" s="317"/>
      <c r="C523" s="318"/>
      <c r="D523" s="318"/>
      <c r="E523" s="144">
        <f>SUM(E525)</f>
        <v>23899</v>
      </c>
      <c r="F523" s="147">
        <f t="shared" ref="F523:H523" si="90">SUM(F525)</f>
        <v>0</v>
      </c>
      <c r="G523" s="147">
        <f t="shared" si="90"/>
        <v>0</v>
      </c>
      <c r="H523" s="147">
        <f t="shared" si="90"/>
        <v>0</v>
      </c>
      <c r="I523" s="148">
        <f>SUM(E523:H523)</f>
        <v>23899</v>
      </c>
      <c r="J523" s="148">
        <f>SUM(J525)</f>
        <v>28899</v>
      </c>
      <c r="K523" s="148">
        <v>33899</v>
      </c>
    </row>
    <row r="524" spans="1:11">
      <c r="A524" s="277" t="s">
        <v>10</v>
      </c>
      <c r="B524" s="277" t="s">
        <v>0</v>
      </c>
      <c r="C524" s="277" t="s">
        <v>1</v>
      </c>
      <c r="D524" s="277" t="s">
        <v>2</v>
      </c>
      <c r="E524" s="127" t="s">
        <v>486</v>
      </c>
      <c r="F524" s="127" t="s">
        <v>72</v>
      </c>
      <c r="G524" s="127" t="s">
        <v>73</v>
      </c>
      <c r="H524" s="127" t="s">
        <v>74</v>
      </c>
      <c r="I524" s="128">
        <v>2014</v>
      </c>
      <c r="J524" s="127">
        <v>2015</v>
      </c>
      <c r="K524" s="127">
        <v>2016</v>
      </c>
    </row>
    <row r="525" spans="1:11" ht="15.75">
      <c r="A525" s="4"/>
      <c r="B525" s="4"/>
      <c r="C525" s="41" t="s">
        <v>215</v>
      </c>
      <c r="D525" s="6" t="s">
        <v>404</v>
      </c>
      <c r="E525" s="17">
        <f t="shared" ref="E525:I525" si="91">SUM(E526:E527)</f>
        <v>23899</v>
      </c>
      <c r="F525" s="91">
        <f t="shared" si="91"/>
        <v>0</v>
      </c>
      <c r="G525" s="91">
        <f t="shared" si="91"/>
        <v>0</v>
      </c>
      <c r="H525" s="91">
        <f t="shared" si="91"/>
        <v>0</v>
      </c>
      <c r="I525" s="17">
        <f t="shared" si="91"/>
        <v>23899</v>
      </c>
      <c r="J525" s="55">
        <v>28899</v>
      </c>
      <c r="K525" s="28">
        <v>33899</v>
      </c>
    </row>
    <row r="526" spans="1:11">
      <c r="A526" s="34">
        <v>41</v>
      </c>
      <c r="B526" s="29"/>
      <c r="C526" s="34">
        <v>821007</v>
      </c>
      <c r="D526" s="29" t="s">
        <v>405</v>
      </c>
      <c r="E526" s="111">
        <v>13277</v>
      </c>
      <c r="F526" s="29">
        <v>0</v>
      </c>
      <c r="G526" s="29">
        <v>0</v>
      </c>
      <c r="H526" s="29">
        <v>0</v>
      </c>
      <c r="I526" s="111">
        <f>SUM(E526:H526)</f>
        <v>13277</v>
      </c>
      <c r="J526" s="30">
        <v>13277</v>
      </c>
      <c r="K526" s="47">
        <v>13277</v>
      </c>
    </row>
    <row r="527" spans="1:11">
      <c r="A527" s="34">
        <v>41</v>
      </c>
      <c r="B527" s="29"/>
      <c r="C527" s="34" t="s">
        <v>406</v>
      </c>
      <c r="D527" s="29" t="s">
        <v>407</v>
      </c>
      <c r="E527" s="56">
        <v>10622</v>
      </c>
      <c r="F527" s="29">
        <v>0</v>
      </c>
      <c r="G527" s="29">
        <v>0</v>
      </c>
      <c r="H527" s="29">
        <v>0</v>
      </c>
      <c r="I527" s="56">
        <f>SUM(E527:H527)</f>
        <v>10622</v>
      </c>
      <c r="J527" s="30">
        <v>10622</v>
      </c>
      <c r="K527" s="47">
        <v>10622</v>
      </c>
    </row>
    <row r="528" spans="1:11">
      <c r="A528" s="34">
        <v>41</v>
      </c>
      <c r="B528" s="212"/>
      <c r="C528" s="29" t="s">
        <v>493</v>
      </c>
      <c r="D528" s="29" t="s">
        <v>494</v>
      </c>
      <c r="E528" s="29">
        <v>0</v>
      </c>
      <c r="F528" s="29"/>
      <c r="G528" s="29"/>
      <c r="H528" s="29"/>
      <c r="I528" s="29">
        <v>0</v>
      </c>
      <c r="J528" s="30">
        <v>5000</v>
      </c>
      <c r="K528" s="30">
        <v>10000</v>
      </c>
    </row>
    <row r="529" spans="1:10">
      <c r="H529" s="320" t="s">
        <v>485</v>
      </c>
      <c r="I529" s="320"/>
    </row>
    <row r="530" spans="1:10">
      <c r="A530" s="320" t="s">
        <v>454</v>
      </c>
      <c r="B530" s="320"/>
      <c r="C530" s="320"/>
      <c r="D530" s="320"/>
      <c r="E530" s="320"/>
      <c r="F530" s="320"/>
      <c r="G530" s="320"/>
      <c r="H530" s="320" t="s">
        <v>456</v>
      </c>
      <c r="I530" s="320"/>
      <c r="J530" s="403">
        <v>41625</v>
      </c>
    </row>
    <row r="531" spans="1:10">
      <c r="A531" s="320" t="s">
        <v>455</v>
      </c>
      <c r="B531" s="320"/>
      <c r="C531" s="320"/>
      <c r="D531" s="320"/>
      <c r="E531" s="320"/>
      <c r="F531" s="320"/>
      <c r="G531" s="320"/>
      <c r="H531" s="320" t="s">
        <v>111</v>
      </c>
      <c r="I531" s="320"/>
      <c r="J531" t="s">
        <v>456</v>
      </c>
    </row>
    <row r="532" spans="1:10">
      <c r="A532" s="49"/>
      <c r="B532" s="49"/>
      <c r="C532" s="49"/>
      <c r="D532" s="49"/>
      <c r="E532" s="49"/>
      <c r="F532" s="49"/>
      <c r="G532" s="49"/>
      <c r="H532" s="49"/>
      <c r="I532" s="49"/>
      <c r="J532" t="s">
        <v>111</v>
      </c>
    </row>
  </sheetData>
  <mergeCells count="12">
    <mergeCell ref="A8:D8"/>
    <mergeCell ref="A1:K2"/>
    <mergeCell ref="A5:D5"/>
    <mergeCell ref="A6:D6"/>
    <mergeCell ref="A7:D7"/>
    <mergeCell ref="A513:D513"/>
    <mergeCell ref="A11:D11"/>
    <mergeCell ref="A12:D12"/>
    <mergeCell ref="A9:D9"/>
    <mergeCell ref="A511:D511"/>
    <mergeCell ref="A512:D512"/>
    <mergeCell ref="A10:D10"/>
  </mergeCells>
  <pageMargins left="0.7" right="0.7" top="0.60416666666666663" bottom="0.75" header="0.3" footer="0.3"/>
  <pageSetup paperSize="9" orientation="landscape" r:id="rId1"/>
  <headerFooter>
    <oddHeader>&amp;C&amp;"Times New Roman,Tučné"&amp;14O B E C    V I N I C A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Marika</dc:creator>
  <cp:lastModifiedBy>Učtáreň</cp:lastModifiedBy>
  <cp:lastPrinted>2014-01-15T08:59:39Z</cp:lastPrinted>
  <dcterms:created xsi:type="dcterms:W3CDTF">2012-12-17T07:35:01Z</dcterms:created>
  <dcterms:modified xsi:type="dcterms:W3CDTF">2014-01-15T09:00:52Z</dcterms:modified>
</cp:coreProperties>
</file>